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555" yWindow="615" windowWidth="19440" windowHeight="11700" tabRatio="876"/>
  </bookViews>
  <sheets>
    <sheet name="TOC" sheetId="53" r:id="rId1"/>
    <sheet name="00.Pro_Rev" sheetId="52" r:id="rId2"/>
    <sheet name="02.PP_Rev" sheetId="2" r:id="rId3"/>
    <sheet name="03.KD_Rev" sheetId="26" r:id="rId4"/>
    <sheet name="04.KC_Rev" sheetId="27" r:id="rId5"/>
    <sheet name="05.BT_Rev" sheetId="50" r:id="rId6"/>
    <sheet name="06.PV_Rev" sheetId="49" r:id="rId7"/>
    <sheet name="07.SR_Rev" sheetId="47" r:id="rId8"/>
    <sheet name="08.KT_Rev" sheetId="45" r:id="rId9"/>
    <sheet name="09.TK_Rev" sheetId="48" r:id="rId10"/>
    <sheet name="10.SV_Rev" sheetId="46" r:id="rId11"/>
    <sheet name="11.PS_Rev" sheetId="44" r:id="rId12"/>
    <sheet name="12.KCh_Rev" sheetId="43" r:id="rId13"/>
    <sheet name="13.KS_Rev" sheetId="42" r:id="rId14"/>
    <sheet name="14.KP_Rev" sheetId="41" r:id="rId15"/>
    <sheet name="15.PSH_Rev" sheetId="29" r:id="rId16"/>
    <sheet name="16.KK_Rev" sheetId="40" r:id="rId17"/>
    <sheet name="17.PVH_Rev" sheetId="34" r:id="rId18"/>
    <sheet name="18.KT_Rev" sheetId="39" r:id="rId19"/>
    <sheet name="19.RT_Rev" sheetId="30" r:id="rId20"/>
    <sheet name="20.MD_Rev" sheetId="38" r:id="rId21"/>
    <sheet name="21.BM_Rev" sheetId="37" r:id="rId22"/>
    <sheet name="22.ST_Rev" sheetId="31" r:id="rId23"/>
    <sheet name="23.KE_Rev" sheetId="36" r:id="rId24"/>
    <sheet name="24.PL_Rev" sheetId="35" r:id="rId25"/>
    <sheet name="25.OM_Rev" sheetId="32" r:id="rId26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0" i="2" l="1"/>
  <c r="W50" i="2"/>
  <c r="X50" i="2"/>
  <c r="Y50" i="2"/>
  <c r="Z50" i="2"/>
  <c r="AA50" i="2"/>
  <c r="AB50" i="2"/>
  <c r="AC50" i="2"/>
  <c r="AD50" i="2"/>
  <c r="AE50" i="2"/>
  <c r="U50" i="2"/>
  <c r="V53" i="2"/>
  <c r="W53" i="2"/>
  <c r="X53" i="2"/>
  <c r="Y53" i="2"/>
  <c r="Z53" i="2"/>
  <c r="AA53" i="2"/>
  <c r="AB53" i="2"/>
  <c r="AC53" i="2"/>
  <c r="AD53" i="2"/>
  <c r="AE53" i="2"/>
  <c r="K50" i="26"/>
  <c r="L50" i="26"/>
  <c r="M50" i="26"/>
  <c r="N50" i="26"/>
  <c r="O50" i="26"/>
  <c r="P50" i="26"/>
  <c r="Q50" i="26"/>
  <c r="R50" i="26"/>
  <c r="S50" i="26"/>
  <c r="T50" i="26"/>
  <c r="U50" i="26"/>
  <c r="J50" i="26"/>
  <c r="AG12" i="2"/>
  <c r="AG16" i="2"/>
  <c r="AG18" i="2"/>
  <c r="AG21" i="2"/>
  <c r="AG25" i="2"/>
  <c r="AG11" i="2"/>
  <c r="AG10" i="2"/>
  <c r="AG30" i="2"/>
  <c r="AG29" i="2"/>
  <c r="AG37" i="2"/>
  <c r="AG44" i="2"/>
  <c r="AG35" i="2"/>
  <c r="AG50" i="2"/>
  <c r="AG53" i="2"/>
  <c r="AG57" i="2"/>
  <c r="AG28" i="2"/>
  <c r="AG9" i="2"/>
  <c r="AG61" i="2"/>
  <c r="AG60" i="2"/>
  <c r="AG59" i="2"/>
  <c r="AG8" i="2"/>
  <c r="EB7" i="52"/>
  <c r="W12" i="26"/>
  <c r="W16" i="26"/>
  <c r="W18" i="26"/>
  <c r="W21" i="26"/>
  <c r="W25" i="26"/>
  <c r="W11" i="26"/>
  <c r="W10" i="26"/>
  <c r="W30" i="26"/>
  <c r="W29" i="26"/>
  <c r="W37" i="26"/>
  <c r="W44" i="26"/>
  <c r="W35" i="26"/>
  <c r="W50" i="26"/>
  <c r="W53" i="26"/>
  <c r="W57" i="26"/>
  <c r="W28" i="26"/>
  <c r="W9" i="26"/>
  <c r="W61" i="26"/>
  <c r="W60" i="26"/>
  <c r="W59" i="26"/>
  <c r="W8" i="26"/>
  <c r="EC7" i="52"/>
  <c r="AC12" i="27"/>
  <c r="AC16" i="27"/>
  <c r="AC18" i="27"/>
  <c r="AC21" i="27"/>
  <c r="AC25" i="27"/>
  <c r="AC11" i="27"/>
  <c r="AC10" i="27"/>
  <c r="AC30" i="27"/>
  <c r="AC29" i="27"/>
  <c r="AC37" i="27"/>
  <c r="AC44" i="27"/>
  <c r="AC35" i="27"/>
  <c r="AC50" i="27"/>
  <c r="AC53" i="27"/>
  <c r="AC57" i="27"/>
  <c r="AC28" i="27"/>
  <c r="AC9" i="27"/>
  <c r="AC61" i="27"/>
  <c r="AC60" i="27"/>
  <c r="AC59" i="27"/>
  <c r="AC8" i="27"/>
  <c r="ED7" i="52"/>
  <c r="Z12" i="50"/>
  <c r="Z16" i="50"/>
  <c r="Z18" i="50"/>
  <c r="Z21" i="50"/>
  <c r="Z25" i="50"/>
  <c r="Z11" i="50"/>
  <c r="Z10" i="50"/>
  <c r="Z30" i="50"/>
  <c r="Z29" i="50"/>
  <c r="Z37" i="50"/>
  <c r="Z44" i="50"/>
  <c r="Z35" i="50"/>
  <c r="Z50" i="50"/>
  <c r="Z53" i="50"/>
  <c r="Z57" i="50"/>
  <c r="Z28" i="50"/>
  <c r="Z9" i="50"/>
  <c r="Z61" i="50"/>
  <c r="Z60" i="50"/>
  <c r="Z59" i="50"/>
  <c r="Z8" i="50"/>
  <c r="EE7" i="52"/>
  <c r="Y12" i="49"/>
  <c r="Y16" i="49"/>
  <c r="Y18" i="49"/>
  <c r="Y21" i="49"/>
  <c r="Y25" i="49"/>
  <c r="Y11" i="49"/>
  <c r="Y10" i="49"/>
  <c r="Y30" i="49"/>
  <c r="Y29" i="49"/>
  <c r="Y37" i="49"/>
  <c r="Y44" i="49"/>
  <c r="Y35" i="49"/>
  <c r="Y50" i="49"/>
  <c r="Y53" i="49"/>
  <c r="Y57" i="49"/>
  <c r="Y28" i="49"/>
  <c r="Y9" i="49"/>
  <c r="Y61" i="49"/>
  <c r="Y60" i="49"/>
  <c r="Y59" i="49"/>
  <c r="Y8" i="49"/>
  <c r="EF7" i="52"/>
  <c r="X12" i="47"/>
  <c r="X16" i="47"/>
  <c r="X18" i="47"/>
  <c r="X21" i="47"/>
  <c r="X25" i="47"/>
  <c r="X11" i="47"/>
  <c r="X10" i="47"/>
  <c r="X30" i="47"/>
  <c r="X29" i="47"/>
  <c r="X37" i="47"/>
  <c r="X44" i="47"/>
  <c r="X35" i="47"/>
  <c r="X50" i="47"/>
  <c r="X53" i="47"/>
  <c r="X57" i="47"/>
  <c r="X28" i="47"/>
  <c r="X9" i="47"/>
  <c r="X61" i="47"/>
  <c r="X60" i="47"/>
  <c r="X59" i="47"/>
  <c r="X8" i="47"/>
  <c r="EG7" i="52"/>
  <c r="T12" i="45"/>
  <c r="T16" i="45"/>
  <c r="T18" i="45"/>
  <c r="T21" i="45"/>
  <c r="T25" i="45"/>
  <c r="T11" i="45"/>
  <c r="T10" i="45"/>
  <c r="T30" i="45"/>
  <c r="T29" i="45"/>
  <c r="T37" i="45"/>
  <c r="T44" i="45"/>
  <c r="T35" i="45"/>
  <c r="T50" i="45"/>
  <c r="T53" i="45"/>
  <c r="T57" i="45"/>
  <c r="T28" i="45"/>
  <c r="T9" i="45"/>
  <c r="T61" i="45"/>
  <c r="T60" i="45"/>
  <c r="T59" i="45"/>
  <c r="T8" i="45"/>
  <c r="EH7" i="52"/>
  <c r="V12" i="48"/>
  <c r="V16" i="48"/>
  <c r="V18" i="48"/>
  <c r="V21" i="48"/>
  <c r="V25" i="48"/>
  <c r="V11" i="48"/>
  <c r="V10" i="48"/>
  <c r="V30" i="48"/>
  <c r="V29" i="48"/>
  <c r="V37" i="48"/>
  <c r="V44" i="48"/>
  <c r="V35" i="48"/>
  <c r="V50" i="48"/>
  <c r="V53" i="48"/>
  <c r="V57" i="48"/>
  <c r="V28" i="48"/>
  <c r="V9" i="48"/>
  <c r="V61" i="48"/>
  <c r="V60" i="48"/>
  <c r="V59" i="48"/>
  <c r="V8" i="48"/>
  <c r="EI7" i="52"/>
  <c r="T12" i="46"/>
  <c r="T16" i="46"/>
  <c r="T18" i="46"/>
  <c r="T21" i="46"/>
  <c r="T25" i="46"/>
  <c r="T11" i="46"/>
  <c r="T10" i="46"/>
  <c r="T30" i="46"/>
  <c r="T29" i="46"/>
  <c r="T37" i="46"/>
  <c r="T44" i="46"/>
  <c r="T35" i="46"/>
  <c r="T50" i="46"/>
  <c r="T53" i="46"/>
  <c r="T57" i="46"/>
  <c r="T28" i="46"/>
  <c r="T9" i="46"/>
  <c r="T61" i="46"/>
  <c r="T60" i="46"/>
  <c r="T59" i="46"/>
  <c r="T8" i="46"/>
  <c r="EJ7" i="52"/>
  <c r="R12" i="44"/>
  <c r="R16" i="44"/>
  <c r="R18" i="44"/>
  <c r="R21" i="44"/>
  <c r="R25" i="44"/>
  <c r="R11" i="44"/>
  <c r="R10" i="44"/>
  <c r="R30" i="44"/>
  <c r="R29" i="44"/>
  <c r="R37" i="44"/>
  <c r="R44" i="44"/>
  <c r="R35" i="44"/>
  <c r="R50" i="44"/>
  <c r="R53" i="44"/>
  <c r="R57" i="44"/>
  <c r="R28" i="44"/>
  <c r="R9" i="44"/>
  <c r="R61" i="44"/>
  <c r="R60" i="44"/>
  <c r="R59" i="44"/>
  <c r="R8" i="44"/>
  <c r="EK7" i="52"/>
  <c r="T12" i="43"/>
  <c r="T16" i="43"/>
  <c r="T18" i="43"/>
  <c r="T21" i="43"/>
  <c r="T25" i="43"/>
  <c r="T11" i="43"/>
  <c r="T10" i="43"/>
  <c r="T30" i="43"/>
  <c r="T29" i="43"/>
  <c r="T37" i="43"/>
  <c r="T44" i="43"/>
  <c r="T35" i="43"/>
  <c r="T50" i="43"/>
  <c r="T53" i="43"/>
  <c r="T57" i="43"/>
  <c r="T28" i="43"/>
  <c r="T9" i="43"/>
  <c r="T61" i="43"/>
  <c r="T60" i="43"/>
  <c r="T59" i="43"/>
  <c r="T8" i="43"/>
  <c r="EL7" i="52"/>
  <c r="T12" i="42"/>
  <c r="T16" i="42"/>
  <c r="T18" i="42"/>
  <c r="T21" i="42"/>
  <c r="T25" i="42"/>
  <c r="T11" i="42"/>
  <c r="T10" i="42"/>
  <c r="T30" i="42"/>
  <c r="T29" i="42"/>
  <c r="T37" i="42"/>
  <c r="T44" i="42"/>
  <c r="T35" i="42"/>
  <c r="T50" i="42"/>
  <c r="T53" i="42"/>
  <c r="T57" i="42"/>
  <c r="T28" i="42"/>
  <c r="T9" i="42"/>
  <c r="T61" i="42"/>
  <c r="T60" i="42"/>
  <c r="T59" i="42"/>
  <c r="T8" i="42"/>
  <c r="EM7" i="52"/>
  <c r="T12" i="41"/>
  <c r="T16" i="41"/>
  <c r="T18" i="41"/>
  <c r="T21" i="41"/>
  <c r="T25" i="41"/>
  <c r="T11" i="41"/>
  <c r="T10" i="41"/>
  <c r="T30" i="41"/>
  <c r="T29" i="41"/>
  <c r="T37" i="41"/>
  <c r="T44" i="41"/>
  <c r="T35" i="41"/>
  <c r="T50" i="41"/>
  <c r="T53" i="41"/>
  <c r="T57" i="41"/>
  <c r="T28" i="41"/>
  <c r="T9" i="41"/>
  <c r="T61" i="41"/>
  <c r="T60" i="41"/>
  <c r="T59" i="41"/>
  <c r="T8" i="41"/>
  <c r="EN7" i="52"/>
  <c r="P12" i="29"/>
  <c r="P16" i="29"/>
  <c r="P18" i="29"/>
  <c r="P21" i="29"/>
  <c r="P25" i="29"/>
  <c r="P11" i="29"/>
  <c r="P10" i="29"/>
  <c r="P30" i="29"/>
  <c r="P29" i="29"/>
  <c r="P37" i="29"/>
  <c r="P44" i="29"/>
  <c r="P35" i="29"/>
  <c r="P50" i="29"/>
  <c r="P53" i="29"/>
  <c r="P57" i="29"/>
  <c r="P28" i="29"/>
  <c r="P9" i="29"/>
  <c r="P61" i="29"/>
  <c r="P60" i="29"/>
  <c r="P59" i="29"/>
  <c r="P8" i="29"/>
  <c r="EO7" i="52"/>
  <c r="S12" i="40"/>
  <c r="S16" i="40"/>
  <c r="S18" i="40"/>
  <c r="S21" i="40"/>
  <c r="S25" i="40"/>
  <c r="S11" i="40"/>
  <c r="S10" i="40"/>
  <c r="S30" i="40"/>
  <c r="S29" i="40"/>
  <c r="S37" i="40"/>
  <c r="S44" i="40"/>
  <c r="S35" i="40"/>
  <c r="S50" i="40"/>
  <c r="S53" i="40"/>
  <c r="S57" i="40"/>
  <c r="S28" i="40"/>
  <c r="S9" i="40"/>
  <c r="S61" i="40"/>
  <c r="S60" i="40"/>
  <c r="S59" i="40"/>
  <c r="S8" i="40"/>
  <c r="EP7" i="52"/>
  <c r="T12" i="34"/>
  <c r="T16" i="34"/>
  <c r="T18" i="34"/>
  <c r="T21" i="34"/>
  <c r="T25" i="34"/>
  <c r="T11" i="34"/>
  <c r="T10" i="34"/>
  <c r="T30" i="34"/>
  <c r="T29" i="34"/>
  <c r="T37" i="34"/>
  <c r="T44" i="34"/>
  <c r="T35" i="34"/>
  <c r="T50" i="34"/>
  <c r="T53" i="34"/>
  <c r="T57" i="34"/>
  <c r="T28" i="34"/>
  <c r="T9" i="34"/>
  <c r="T61" i="34"/>
  <c r="T60" i="34"/>
  <c r="T59" i="34"/>
  <c r="T8" i="34"/>
  <c r="EQ7" i="52"/>
  <c r="R12" i="39"/>
  <c r="R16" i="39"/>
  <c r="R18" i="39"/>
  <c r="R21" i="39"/>
  <c r="R25" i="39"/>
  <c r="R11" i="39"/>
  <c r="R10" i="39"/>
  <c r="R30" i="39"/>
  <c r="R29" i="39"/>
  <c r="R37" i="39"/>
  <c r="R44" i="39"/>
  <c r="R35" i="39"/>
  <c r="R50" i="39"/>
  <c r="R53" i="39"/>
  <c r="R57" i="39"/>
  <c r="R28" i="39"/>
  <c r="R9" i="39"/>
  <c r="R61" i="39"/>
  <c r="R60" i="39"/>
  <c r="R59" i="39"/>
  <c r="R8" i="39"/>
  <c r="ER7" i="52"/>
  <c r="U12" i="30"/>
  <c r="U16" i="30"/>
  <c r="U18" i="30"/>
  <c r="U21" i="30"/>
  <c r="U25" i="30"/>
  <c r="U11" i="30"/>
  <c r="U10" i="30"/>
  <c r="U30" i="30"/>
  <c r="U29" i="30"/>
  <c r="U37" i="30"/>
  <c r="U44" i="30"/>
  <c r="U35" i="30"/>
  <c r="U50" i="30"/>
  <c r="U53" i="30"/>
  <c r="U57" i="30"/>
  <c r="U28" i="30"/>
  <c r="U9" i="30"/>
  <c r="U61" i="30"/>
  <c r="U60" i="30"/>
  <c r="U59" i="30"/>
  <c r="U8" i="30"/>
  <c r="ES7" i="52"/>
  <c r="Q12" i="38"/>
  <c r="Q16" i="38"/>
  <c r="Q18" i="38"/>
  <c r="Q21" i="38"/>
  <c r="Q25" i="38"/>
  <c r="Q11" i="38"/>
  <c r="Q10" i="38"/>
  <c r="Q30" i="38"/>
  <c r="Q29" i="38"/>
  <c r="Q37" i="38"/>
  <c r="Q44" i="38"/>
  <c r="Q35" i="38"/>
  <c r="Q50" i="38"/>
  <c r="Q53" i="38"/>
  <c r="Q57" i="38"/>
  <c r="Q28" i="38"/>
  <c r="Q9" i="38"/>
  <c r="Q61" i="38"/>
  <c r="Q60" i="38"/>
  <c r="Q59" i="38"/>
  <c r="Q8" i="38"/>
  <c r="ET7" i="52"/>
  <c r="U12" i="37"/>
  <c r="U16" i="37"/>
  <c r="U18" i="37"/>
  <c r="U21" i="37"/>
  <c r="U25" i="37"/>
  <c r="U11" i="37"/>
  <c r="U10" i="37"/>
  <c r="U30" i="37"/>
  <c r="U29" i="37"/>
  <c r="U37" i="37"/>
  <c r="U44" i="37"/>
  <c r="U35" i="37"/>
  <c r="U50" i="37"/>
  <c r="U53" i="37"/>
  <c r="U57" i="37"/>
  <c r="U28" i="37"/>
  <c r="U9" i="37"/>
  <c r="U61" i="37"/>
  <c r="U60" i="37"/>
  <c r="U59" i="37"/>
  <c r="U8" i="37"/>
  <c r="EU7" i="52"/>
  <c r="Q12" i="31"/>
  <c r="Q16" i="31"/>
  <c r="Q18" i="31"/>
  <c r="Q21" i="31"/>
  <c r="Q25" i="31"/>
  <c r="Q11" i="31"/>
  <c r="Q10" i="31"/>
  <c r="Q30" i="31"/>
  <c r="Q29" i="31"/>
  <c r="Q37" i="31"/>
  <c r="Q44" i="31"/>
  <c r="Q35" i="31"/>
  <c r="Q50" i="31"/>
  <c r="Q53" i="31"/>
  <c r="Q57" i="31"/>
  <c r="Q28" i="31"/>
  <c r="Q9" i="31"/>
  <c r="Q61" i="31"/>
  <c r="Q60" i="31"/>
  <c r="Q59" i="31"/>
  <c r="Q8" i="31"/>
  <c r="EV7" i="52"/>
  <c r="N12" i="36"/>
  <c r="N16" i="36"/>
  <c r="N18" i="36"/>
  <c r="N21" i="36"/>
  <c r="N25" i="36"/>
  <c r="N11" i="36"/>
  <c r="N10" i="36"/>
  <c r="N30" i="36"/>
  <c r="N29" i="36"/>
  <c r="N37" i="36"/>
  <c r="N44" i="36"/>
  <c r="N35" i="36"/>
  <c r="N50" i="36"/>
  <c r="N53" i="36"/>
  <c r="N57" i="36"/>
  <c r="N28" i="36"/>
  <c r="N9" i="36"/>
  <c r="N61" i="36"/>
  <c r="N60" i="36"/>
  <c r="N59" i="36"/>
  <c r="N8" i="36"/>
  <c r="EW7" i="52"/>
  <c r="N12" i="35"/>
  <c r="N16" i="35"/>
  <c r="N18" i="35"/>
  <c r="N21" i="35"/>
  <c r="N25" i="35"/>
  <c r="N11" i="35"/>
  <c r="N10" i="35"/>
  <c r="N30" i="35"/>
  <c r="N29" i="35"/>
  <c r="N37" i="35"/>
  <c r="N44" i="35"/>
  <c r="N35" i="35"/>
  <c r="N50" i="35"/>
  <c r="N53" i="35"/>
  <c r="N57" i="35"/>
  <c r="N28" i="35"/>
  <c r="N9" i="35"/>
  <c r="N61" i="35"/>
  <c r="N60" i="35"/>
  <c r="N59" i="35"/>
  <c r="N8" i="35"/>
  <c r="EX7" i="52"/>
  <c r="Q12" i="32"/>
  <c r="Q16" i="32"/>
  <c r="Q18" i="32"/>
  <c r="Q21" i="32"/>
  <c r="Q25" i="32"/>
  <c r="Q11" i="32"/>
  <c r="Q10" i="32"/>
  <c r="Q30" i="32"/>
  <c r="Q29" i="32"/>
  <c r="Q37" i="32"/>
  <c r="Q44" i="32"/>
  <c r="Q35" i="32"/>
  <c r="Q50" i="32"/>
  <c r="Q53" i="32"/>
  <c r="Q57" i="32"/>
  <c r="Q28" i="32"/>
  <c r="Q9" i="32"/>
  <c r="Q61" i="32"/>
  <c r="Q60" i="32"/>
  <c r="Q59" i="32"/>
  <c r="Q8" i="32"/>
  <c r="EY7" i="52"/>
  <c r="EB8" i="52"/>
  <c r="EC8" i="52"/>
  <c r="ED8" i="52"/>
  <c r="EE8" i="52"/>
  <c r="EF8" i="52"/>
  <c r="EG8" i="52"/>
  <c r="EH8" i="52"/>
  <c r="EI8" i="52"/>
  <c r="EJ8" i="52"/>
  <c r="EK8" i="52"/>
  <c r="EL8" i="52"/>
  <c r="EM8" i="52"/>
  <c r="EN8" i="52"/>
  <c r="EO8" i="52"/>
  <c r="EP8" i="52"/>
  <c r="EQ8" i="52"/>
  <c r="ER8" i="52"/>
  <c r="ES8" i="52"/>
  <c r="ET8" i="52"/>
  <c r="EU8" i="52"/>
  <c r="EV8" i="52"/>
  <c r="EW8" i="52"/>
  <c r="EX8" i="52"/>
  <c r="EY8" i="52"/>
  <c r="EB9" i="52"/>
  <c r="EC9" i="52"/>
  <c r="ED9" i="52"/>
  <c r="EE9" i="52"/>
  <c r="EF9" i="52"/>
  <c r="EG9" i="52"/>
  <c r="EH9" i="52"/>
  <c r="EI9" i="52"/>
  <c r="EJ9" i="52"/>
  <c r="EK9" i="52"/>
  <c r="EL9" i="52"/>
  <c r="EM9" i="52"/>
  <c r="EN9" i="52"/>
  <c r="EO9" i="52"/>
  <c r="EP9" i="52"/>
  <c r="EQ9" i="52"/>
  <c r="ER9" i="52"/>
  <c r="ES9" i="52"/>
  <c r="ET9" i="52"/>
  <c r="EU9" i="52"/>
  <c r="EV9" i="52"/>
  <c r="EW9" i="52"/>
  <c r="EX9" i="52"/>
  <c r="EY9" i="52"/>
  <c r="EB10" i="52"/>
  <c r="EC10" i="52"/>
  <c r="ED10" i="52"/>
  <c r="EE10" i="52"/>
  <c r="EF10" i="52"/>
  <c r="EG10" i="52"/>
  <c r="EH10" i="52"/>
  <c r="EI10" i="52"/>
  <c r="EJ10" i="52"/>
  <c r="EK10" i="52"/>
  <c r="EL10" i="52"/>
  <c r="EM10" i="52"/>
  <c r="EN10" i="52"/>
  <c r="EO10" i="52"/>
  <c r="EP10" i="52"/>
  <c r="EQ10" i="52"/>
  <c r="ER10" i="52"/>
  <c r="ES10" i="52"/>
  <c r="ET10" i="52"/>
  <c r="EU10" i="52"/>
  <c r="EV10" i="52"/>
  <c r="EW10" i="52"/>
  <c r="EX10" i="52"/>
  <c r="EY10" i="52"/>
  <c r="EB11" i="52"/>
  <c r="EC11" i="52"/>
  <c r="ED11" i="52"/>
  <c r="EE11" i="52"/>
  <c r="EF11" i="52"/>
  <c r="EG11" i="52"/>
  <c r="EH11" i="52"/>
  <c r="EI11" i="52"/>
  <c r="EJ11" i="52"/>
  <c r="EK11" i="52"/>
  <c r="EL11" i="52"/>
  <c r="EM11" i="52"/>
  <c r="EN11" i="52"/>
  <c r="EO11" i="52"/>
  <c r="EP11" i="52"/>
  <c r="EQ11" i="52"/>
  <c r="ER11" i="52"/>
  <c r="ES11" i="52"/>
  <c r="ET11" i="52"/>
  <c r="EU11" i="52"/>
  <c r="EV11" i="52"/>
  <c r="EW11" i="52"/>
  <c r="EX11" i="52"/>
  <c r="EY11" i="52"/>
  <c r="EB12" i="52"/>
  <c r="EC12" i="52"/>
  <c r="ED12" i="52"/>
  <c r="EE12" i="52"/>
  <c r="EF12" i="52"/>
  <c r="EG12" i="52"/>
  <c r="EH12" i="52"/>
  <c r="EI12" i="52"/>
  <c r="EJ12" i="52"/>
  <c r="EK12" i="52"/>
  <c r="EL12" i="52"/>
  <c r="EM12" i="52"/>
  <c r="EN12" i="52"/>
  <c r="EO12" i="52"/>
  <c r="EP12" i="52"/>
  <c r="EQ12" i="52"/>
  <c r="ER12" i="52"/>
  <c r="ES12" i="52"/>
  <c r="ET12" i="52"/>
  <c r="EU12" i="52"/>
  <c r="EV12" i="52"/>
  <c r="EW12" i="52"/>
  <c r="EX12" i="52"/>
  <c r="EY12" i="52"/>
  <c r="EB13" i="52"/>
  <c r="EC13" i="52"/>
  <c r="ED13" i="52"/>
  <c r="EE13" i="52"/>
  <c r="EF13" i="52"/>
  <c r="EG13" i="52"/>
  <c r="EH13" i="52"/>
  <c r="EI13" i="52"/>
  <c r="EJ13" i="52"/>
  <c r="EK13" i="52"/>
  <c r="EL13" i="52"/>
  <c r="EM13" i="52"/>
  <c r="EN13" i="52"/>
  <c r="EO13" i="52"/>
  <c r="EP13" i="52"/>
  <c r="EQ13" i="52"/>
  <c r="ER13" i="52"/>
  <c r="ES13" i="52"/>
  <c r="ET13" i="52"/>
  <c r="EU13" i="52"/>
  <c r="EV13" i="52"/>
  <c r="EW13" i="52"/>
  <c r="EX13" i="52"/>
  <c r="EY13" i="52"/>
  <c r="EB14" i="52"/>
  <c r="EC14" i="52"/>
  <c r="ED14" i="52"/>
  <c r="EE14" i="52"/>
  <c r="EF14" i="52"/>
  <c r="EG14" i="52"/>
  <c r="EH14" i="52"/>
  <c r="EI14" i="52"/>
  <c r="EJ14" i="52"/>
  <c r="EK14" i="52"/>
  <c r="EL14" i="52"/>
  <c r="EM14" i="52"/>
  <c r="EN14" i="52"/>
  <c r="EO14" i="52"/>
  <c r="EP14" i="52"/>
  <c r="EQ14" i="52"/>
  <c r="ER14" i="52"/>
  <c r="ES14" i="52"/>
  <c r="ET14" i="52"/>
  <c r="EU14" i="52"/>
  <c r="EV14" i="52"/>
  <c r="EW14" i="52"/>
  <c r="EX14" i="52"/>
  <c r="EY14" i="52"/>
  <c r="EB15" i="52"/>
  <c r="EC15" i="52"/>
  <c r="ED15" i="52"/>
  <c r="EE15" i="52"/>
  <c r="EF15" i="52"/>
  <c r="EG15" i="52"/>
  <c r="EH15" i="52"/>
  <c r="EI15" i="52"/>
  <c r="EJ15" i="52"/>
  <c r="EK15" i="52"/>
  <c r="EL15" i="52"/>
  <c r="EM15" i="52"/>
  <c r="EN15" i="52"/>
  <c r="EO15" i="52"/>
  <c r="EP15" i="52"/>
  <c r="EQ15" i="52"/>
  <c r="ER15" i="52"/>
  <c r="ES15" i="52"/>
  <c r="ET15" i="52"/>
  <c r="EU15" i="52"/>
  <c r="EV15" i="52"/>
  <c r="EW15" i="52"/>
  <c r="EX15" i="52"/>
  <c r="EY15" i="52"/>
  <c r="EB16" i="52"/>
  <c r="EC16" i="52"/>
  <c r="ED16" i="52"/>
  <c r="EE16" i="52"/>
  <c r="EF16" i="52"/>
  <c r="EG16" i="52"/>
  <c r="EH16" i="52"/>
  <c r="EI16" i="52"/>
  <c r="EJ16" i="52"/>
  <c r="EK16" i="52"/>
  <c r="EL16" i="52"/>
  <c r="EM16" i="52"/>
  <c r="EN16" i="52"/>
  <c r="EO16" i="52"/>
  <c r="EP16" i="52"/>
  <c r="EQ16" i="52"/>
  <c r="ER16" i="52"/>
  <c r="ES16" i="52"/>
  <c r="ET16" i="52"/>
  <c r="EU16" i="52"/>
  <c r="EV16" i="52"/>
  <c r="EW16" i="52"/>
  <c r="EX16" i="52"/>
  <c r="EY16" i="52"/>
  <c r="EB17" i="52"/>
  <c r="EC17" i="52"/>
  <c r="ED17" i="52"/>
  <c r="EE17" i="52"/>
  <c r="EF17" i="52"/>
  <c r="EG17" i="52"/>
  <c r="EH17" i="52"/>
  <c r="EI17" i="52"/>
  <c r="EJ17" i="52"/>
  <c r="EK17" i="52"/>
  <c r="EL17" i="52"/>
  <c r="EM17" i="52"/>
  <c r="EN17" i="52"/>
  <c r="EO17" i="52"/>
  <c r="EP17" i="52"/>
  <c r="EQ17" i="52"/>
  <c r="ER17" i="52"/>
  <c r="ES17" i="52"/>
  <c r="ET17" i="52"/>
  <c r="EU17" i="52"/>
  <c r="EV17" i="52"/>
  <c r="EW17" i="52"/>
  <c r="EX17" i="52"/>
  <c r="EY17" i="52"/>
  <c r="EB18" i="52"/>
  <c r="EC18" i="52"/>
  <c r="ED18" i="52"/>
  <c r="EE18" i="52"/>
  <c r="EF18" i="52"/>
  <c r="EG18" i="52"/>
  <c r="EH18" i="52"/>
  <c r="EI18" i="52"/>
  <c r="EJ18" i="52"/>
  <c r="EK18" i="52"/>
  <c r="EL18" i="52"/>
  <c r="EM18" i="52"/>
  <c r="EN18" i="52"/>
  <c r="EO18" i="52"/>
  <c r="EP18" i="52"/>
  <c r="EQ18" i="52"/>
  <c r="ER18" i="52"/>
  <c r="ES18" i="52"/>
  <c r="ET18" i="52"/>
  <c r="EU18" i="52"/>
  <c r="EV18" i="52"/>
  <c r="EW18" i="52"/>
  <c r="EX18" i="52"/>
  <c r="EY18" i="52"/>
  <c r="EB19" i="52"/>
  <c r="EC19" i="52"/>
  <c r="ED19" i="52"/>
  <c r="EE19" i="52"/>
  <c r="EF19" i="52"/>
  <c r="EG19" i="52"/>
  <c r="EH19" i="52"/>
  <c r="EI19" i="52"/>
  <c r="EJ19" i="52"/>
  <c r="EK19" i="52"/>
  <c r="EL19" i="52"/>
  <c r="EM19" i="52"/>
  <c r="EN19" i="52"/>
  <c r="EO19" i="52"/>
  <c r="EP19" i="52"/>
  <c r="EQ19" i="52"/>
  <c r="ER19" i="52"/>
  <c r="ES19" i="52"/>
  <c r="ET19" i="52"/>
  <c r="EU19" i="52"/>
  <c r="EV19" i="52"/>
  <c r="EW19" i="52"/>
  <c r="EX19" i="52"/>
  <c r="EY19" i="52"/>
  <c r="EB20" i="52"/>
  <c r="EC20" i="52"/>
  <c r="ED20" i="52"/>
  <c r="EE20" i="52"/>
  <c r="EF20" i="52"/>
  <c r="EG20" i="52"/>
  <c r="EH20" i="52"/>
  <c r="EI20" i="52"/>
  <c r="EJ20" i="52"/>
  <c r="EK20" i="52"/>
  <c r="EL20" i="52"/>
  <c r="EM20" i="52"/>
  <c r="EN20" i="52"/>
  <c r="EO20" i="52"/>
  <c r="EP20" i="52"/>
  <c r="EQ20" i="52"/>
  <c r="ER20" i="52"/>
  <c r="ES20" i="52"/>
  <c r="ET20" i="52"/>
  <c r="EU20" i="52"/>
  <c r="EV20" i="52"/>
  <c r="EW20" i="52"/>
  <c r="EX20" i="52"/>
  <c r="EY20" i="52"/>
  <c r="EB21" i="52"/>
  <c r="EC21" i="52"/>
  <c r="ED21" i="52"/>
  <c r="EE21" i="52"/>
  <c r="EF21" i="52"/>
  <c r="EG21" i="52"/>
  <c r="EH21" i="52"/>
  <c r="EI21" i="52"/>
  <c r="EJ21" i="52"/>
  <c r="EK21" i="52"/>
  <c r="EL21" i="52"/>
  <c r="EM21" i="52"/>
  <c r="EN21" i="52"/>
  <c r="EO21" i="52"/>
  <c r="EP21" i="52"/>
  <c r="EQ21" i="52"/>
  <c r="ER21" i="52"/>
  <c r="ES21" i="52"/>
  <c r="ET21" i="52"/>
  <c r="EU21" i="52"/>
  <c r="EV21" i="52"/>
  <c r="EW21" i="52"/>
  <c r="EX21" i="52"/>
  <c r="EY21" i="52"/>
  <c r="EB22" i="52"/>
  <c r="EC22" i="52"/>
  <c r="ED22" i="52"/>
  <c r="EE22" i="52"/>
  <c r="EF22" i="52"/>
  <c r="EG22" i="52"/>
  <c r="EH22" i="52"/>
  <c r="EI22" i="52"/>
  <c r="EJ22" i="52"/>
  <c r="EK22" i="52"/>
  <c r="EL22" i="52"/>
  <c r="EM22" i="52"/>
  <c r="EN22" i="52"/>
  <c r="EO22" i="52"/>
  <c r="EP22" i="52"/>
  <c r="EQ22" i="52"/>
  <c r="ER22" i="52"/>
  <c r="ES22" i="52"/>
  <c r="ET22" i="52"/>
  <c r="EU22" i="52"/>
  <c r="EV22" i="52"/>
  <c r="EW22" i="52"/>
  <c r="EX22" i="52"/>
  <c r="EY22" i="52"/>
  <c r="EB23" i="52"/>
  <c r="EC23" i="52"/>
  <c r="ED23" i="52"/>
  <c r="EE23" i="52"/>
  <c r="EF23" i="52"/>
  <c r="EG23" i="52"/>
  <c r="EH23" i="52"/>
  <c r="EI23" i="52"/>
  <c r="EJ23" i="52"/>
  <c r="EK23" i="52"/>
  <c r="EL23" i="52"/>
  <c r="EM23" i="52"/>
  <c r="EN23" i="52"/>
  <c r="EO23" i="52"/>
  <c r="EP23" i="52"/>
  <c r="EQ23" i="52"/>
  <c r="ER23" i="52"/>
  <c r="ES23" i="52"/>
  <c r="ET23" i="52"/>
  <c r="EU23" i="52"/>
  <c r="EV23" i="52"/>
  <c r="EW23" i="52"/>
  <c r="EX23" i="52"/>
  <c r="EY23" i="52"/>
  <c r="EB24" i="52"/>
  <c r="EC24" i="52"/>
  <c r="ED24" i="52"/>
  <c r="EE24" i="52"/>
  <c r="EF24" i="52"/>
  <c r="EG24" i="52"/>
  <c r="EH24" i="52"/>
  <c r="EI24" i="52"/>
  <c r="EJ24" i="52"/>
  <c r="EK24" i="52"/>
  <c r="EL24" i="52"/>
  <c r="EM24" i="52"/>
  <c r="EN24" i="52"/>
  <c r="EO24" i="52"/>
  <c r="EP24" i="52"/>
  <c r="EQ24" i="52"/>
  <c r="ER24" i="52"/>
  <c r="ES24" i="52"/>
  <c r="ET24" i="52"/>
  <c r="EU24" i="52"/>
  <c r="EV24" i="52"/>
  <c r="EW24" i="52"/>
  <c r="EX24" i="52"/>
  <c r="EY24" i="52"/>
  <c r="EB25" i="52"/>
  <c r="EC25" i="52"/>
  <c r="ED25" i="52"/>
  <c r="EE25" i="52"/>
  <c r="EF25" i="52"/>
  <c r="EG25" i="52"/>
  <c r="EH25" i="52"/>
  <c r="EI25" i="52"/>
  <c r="EJ25" i="52"/>
  <c r="EK25" i="52"/>
  <c r="EL25" i="52"/>
  <c r="EM25" i="52"/>
  <c r="EN25" i="52"/>
  <c r="EO25" i="52"/>
  <c r="EP25" i="52"/>
  <c r="EQ25" i="52"/>
  <c r="ER25" i="52"/>
  <c r="ES25" i="52"/>
  <c r="ET25" i="52"/>
  <c r="EU25" i="52"/>
  <c r="EV25" i="52"/>
  <c r="EW25" i="52"/>
  <c r="EX25" i="52"/>
  <c r="EY25" i="52"/>
  <c r="EB26" i="52"/>
  <c r="EC26" i="52"/>
  <c r="ED26" i="52"/>
  <c r="EE26" i="52"/>
  <c r="EF26" i="52"/>
  <c r="EG26" i="52"/>
  <c r="EH26" i="52"/>
  <c r="EI26" i="52"/>
  <c r="EJ26" i="52"/>
  <c r="EK26" i="52"/>
  <c r="EL26" i="52"/>
  <c r="EM26" i="52"/>
  <c r="EN26" i="52"/>
  <c r="EO26" i="52"/>
  <c r="EP26" i="52"/>
  <c r="EQ26" i="52"/>
  <c r="ER26" i="52"/>
  <c r="ES26" i="52"/>
  <c r="ET26" i="52"/>
  <c r="EU26" i="52"/>
  <c r="EV26" i="52"/>
  <c r="EW26" i="52"/>
  <c r="EX26" i="52"/>
  <c r="EY26" i="52"/>
  <c r="EB27" i="52"/>
  <c r="EC27" i="52"/>
  <c r="ED27" i="52"/>
  <c r="EE27" i="52"/>
  <c r="EF27" i="52"/>
  <c r="EG27" i="52"/>
  <c r="EH27" i="52"/>
  <c r="EI27" i="52"/>
  <c r="EJ27" i="52"/>
  <c r="EK27" i="52"/>
  <c r="EL27" i="52"/>
  <c r="EM27" i="52"/>
  <c r="EN27" i="52"/>
  <c r="EO27" i="52"/>
  <c r="EP27" i="52"/>
  <c r="EQ27" i="52"/>
  <c r="ER27" i="52"/>
  <c r="ES27" i="52"/>
  <c r="ET27" i="52"/>
  <c r="EU27" i="52"/>
  <c r="EV27" i="52"/>
  <c r="EW27" i="52"/>
  <c r="EX27" i="52"/>
  <c r="EY27" i="52"/>
  <c r="EB28" i="52"/>
  <c r="EC28" i="52"/>
  <c r="ED28" i="52"/>
  <c r="EE28" i="52"/>
  <c r="EF28" i="52"/>
  <c r="EG28" i="52"/>
  <c r="EH28" i="52"/>
  <c r="EI28" i="52"/>
  <c r="EJ28" i="52"/>
  <c r="EK28" i="52"/>
  <c r="EL28" i="52"/>
  <c r="EM28" i="52"/>
  <c r="EN28" i="52"/>
  <c r="EO28" i="52"/>
  <c r="EP28" i="52"/>
  <c r="EQ28" i="52"/>
  <c r="ER28" i="52"/>
  <c r="ES28" i="52"/>
  <c r="ET28" i="52"/>
  <c r="EU28" i="52"/>
  <c r="EV28" i="52"/>
  <c r="EW28" i="52"/>
  <c r="EX28" i="52"/>
  <c r="EY28" i="52"/>
  <c r="EB29" i="52"/>
  <c r="EC29" i="52"/>
  <c r="ED29" i="52"/>
  <c r="EE29" i="52"/>
  <c r="EF29" i="52"/>
  <c r="EG29" i="52"/>
  <c r="EH29" i="52"/>
  <c r="EI29" i="52"/>
  <c r="EJ29" i="52"/>
  <c r="EK29" i="52"/>
  <c r="EL29" i="52"/>
  <c r="EM29" i="52"/>
  <c r="EN29" i="52"/>
  <c r="EO29" i="52"/>
  <c r="EP29" i="52"/>
  <c r="EQ29" i="52"/>
  <c r="ER29" i="52"/>
  <c r="ES29" i="52"/>
  <c r="ET29" i="52"/>
  <c r="EU29" i="52"/>
  <c r="EV29" i="52"/>
  <c r="EW29" i="52"/>
  <c r="EX29" i="52"/>
  <c r="EY29" i="52"/>
  <c r="EB30" i="52"/>
  <c r="EC30" i="52"/>
  <c r="ED30" i="52"/>
  <c r="EE30" i="52"/>
  <c r="EF30" i="52"/>
  <c r="EG30" i="52"/>
  <c r="EH30" i="52"/>
  <c r="EI30" i="52"/>
  <c r="EJ30" i="52"/>
  <c r="EK30" i="52"/>
  <c r="EL30" i="52"/>
  <c r="EM30" i="52"/>
  <c r="EN30" i="52"/>
  <c r="EO30" i="52"/>
  <c r="EP30" i="52"/>
  <c r="EQ30" i="52"/>
  <c r="ER30" i="52"/>
  <c r="ES30" i="52"/>
  <c r="ET30" i="52"/>
  <c r="EU30" i="52"/>
  <c r="EV30" i="52"/>
  <c r="EW30" i="52"/>
  <c r="EX30" i="52"/>
  <c r="EY30" i="52"/>
  <c r="EB31" i="52"/>
  <c r="EC31" i="52"/>
  <c r="ED31" i="52"/>
  <c r="EE31" i="52"/>
  <c r="EF31" i="52"/>
  <c r="EG31" i="52"/>
  <c r="EH31" i="52"/>
  <c r="EI31" i="52"/>
  <c r="EJ31" i="52"/>
  <c r="EK31" i="52"/>
  <c r="EL31" i="52"/>
  <c r="EM31" i="52"/>
  <c r="EN31" i="52"/>
  <c r="EO31" i="52"/>
  <c r="EP31" i="52"/>
  <c r="EQ31" i="52"/>
  <c r="ER31" i="52"/>
  <c r="ES31" i="52"/>
  <c r="ET31" i="52"/>
  <c r="EU31" i="52"/>
  <c r="EV31" i="52"/>
  <c r="EW31" i="52"/>
  <c r="EX31" i="52"/>
  <c r="EY31" i="52"/>
  <c r="EB32" i="52"/>
  <c r="EC32" i="52"/>
  <c r="ED32" i="52"/>
  <c r="EE32" i="52"/>
  <c r="EF32" i="52"/>
  <c r="EG32" i="52"/>
  <c r="EH32" i="52"/>
  <c r="EI32" i="52"/>
  <c r="EJ32" i="52"/>
  <c r="EK32" i="52"/>
  <c r="EL32" i="52"/>
  <c r="EM32" i="52"/>
  <c r="EN32" i="52"/>
  <c r="EO32" i="52"/>
  <c r="EP32" i="52"/>
  <c r="EQ32" i="52"/>
  <c r="ER32" i="52"/>
  <c r="ES32" i="52"/>
  <c r="ET32" i="52"/>
  <c r="EU32" i="52"/>
  <c r="EV32" i="52"/>
  <c r="EW32" i="52"/>
  <c r="EX32" i="52"/>
  <c r="EY32" i="52"/>
  <c r="EB33" i="52"/>
  <c r="EC33" i="52"/>
  <c r="ED33" i="52"/>
  <c r="EE33" i="52"/>
  <c r="EF33" i="52"/>
  <c r="EG33" i="52"/>
  <c r="EH33" i="52"/>
  <c r="EI33" i="52"/>
  <c r="EJ33" i="52"/>
  <c r="EK33" i="52"/>
  <c r="EL33" i="52"/>
  <c r="EM33" i="52"/>
  <c r="EN33" i="52"/>
  <c r="EO33" i="52"/>
  <c r="EP33" i="52"/>
  <c r="EQ33" i="52"/>
  <c r="ER33" i="52"/>
  <c r="ES33" i="52"/>
  <c r="ET33" i="52"/>
  <c r="EU33" i="52"/>
  <c r="EV33" i="52"/>
  <c r="EW33" i="52"/>
  <c r="EX33" i="52"/>
  <c r="EY33" i="52"/>
  <c r="EB34" i="52"/>
  <c r="EC34" i="52"/>
  <c r="ED34" i="52"/>
  <c r="EE34" i="52"/>
  <c r="EF34" i="52"/>
  <c r="EG34" i="52"/>
  <c r="EH34" i="52"/>
  <c r="EI34" i="52"/>
  <c r="EJ34" i="52"/>
  <c r="EK34" i="52"/>
  <c r="EL34" i="52"/>
  <c r="EM34" i="52"/>
  <c r="EN34" i="52"/>
  <c r="EO34" i="52"/>
  <c r="EP34" i="52"/>
  <c r="EQ34" i="52"/>
  <c r="ER34" i="52"/>
  <c r="ES34" i="52"/>
  <c r="ET34" i="52"/>
  <c r="EU34" i="52"/>
  <c r="EV34" i="52"/>
  <c r="EW34" i="52"/>
  <c r="EX34" i="52"/>
  <c r="EY34" i="52"/>
  <c r="EB35" i="52"/>
  <c r="EC35" i="52"/>
  <c r="ED35" i="52"/>
  <c r="EE35" i="52"/>
  <c r="EF35" i="52"/>
  <c r="EG35" i="52"/>
  <c r="EH35" i="52"/>
  <c r="EI35" i="52"/>
  <c r="EJ35" i="52"/>
  <c r="EK35" i="52"/>
  <c r="EL35" i="52"/>
  <c r="EM35" i="52"/>
  <c r="EN35" i="52"/>
  <c r="EO35" i="52"/>
  <c r="EP35" i="52"/>
  <c r="EQ35" i="52"/>
  <c r="ER35" i="52"/>
  <c r="ES35" i="52"/>
  <c r="ET35" i="52"/>
  <c r="EU35" i="52"/>
  <c r="EV35" i="52"/>
  <c r="EW35" i="52"/>
  <c r="EX35" i="52"/>
  <c r="EY35" i="52"/>
  <c r="EB36" i="52"/>
  <c r="EC36" i="52"/>
  <c r="ED36" i="52"/>
  <c r="EE36" i="52"/>
  <c r="EF36" i="52"/>
  <c r="EG36" i="52"/>
  <c r="EH36" i="52"/>
  <c r="EI36" i="52"/>
  <c r="EJ36" i="52"/>
  <c r="EK36" i="52"/>
  <c r="EL36" i="52"/>
  <c r="EM36" i="52"/>
  <c r="EN36" i="52"/>
  <c r="EO36" i="52"/>
  <c r="EP36" i="52"/>
  <c r="EQ36" i="52"/>
  <c r="ER36" i="52"/>
  <c r="ES36" i="52"/>
  <c r="ET36" i="52"/>
  <c r="EU36" i="52"/>
  <c r="EV36" i="52"/>
  <c r="EW36" i="52"/>
  <c r="EX36" i="52"/>
  <c r="EY36" i="52"/>
  <c r="EB37" i="52"/>
  <c r="EC37" i="52"/>
  <c r="ED37" i="52"/>
  <c r="EE37" i="52"/>
  <c r="EF37" i="52"/>
  <c r="EG37" i="52"/>
  <c r="EH37" i="52"/>
  <c r="EI37" i="52"/>
  <c r="EJ37" i="52"/>
  <c r="EK37" i="52"/>
  <c r="EL37" i="52"/>
  <c r="EM37" i="52"/>
  <c r="EN37" i="52"/>
  <c r="EO37" i="52"/>
  <c r="EP37" i="52"/>
  <c r="EQ37" i="52"/>
  <c r="ER37" i="52"/>
  <c r="ES37" i="52"/>
  <c r="ET37" i="52"/>
  <c r="EU37" i="52"/>
  <c r="EV37" i="52"/>
  <c r="EW37" i="52"/>
  <c r="EX37" i="52"/>
  <c r="EY37" i="52"/>
  <c r="EB38" i="52"/>
  <c r="EC38" i="52"/>
  <c r="ED38" i="52"/>
  <c r="EE38" i="52"/>
  <c r="EF38" i="52"/>
  <c r="EG38" i="52"/>
  <c r="EH38" i="52"/>
  <c r="EI38" i="52"/>
  <c r="EJ38" i="52"/>
  <c r="EK38" i="52"/>
  <c r="EL38" i="52"/>
  <c r="EM38" i="52"/>
  <c r="EN38" i="52"/>
  <c r="EO38" i="52"/>
  <c r="EP38" i="52"/>
  <c r="EQ38" i="52"/>
  <c r="ER38" i="52"/>
  <c r="ES38" i="52"/>
  <c r="ET38" i="52"/>
  <c r="EU38" i="52"/>
  <c r="EV38" i="52"/>
  <c r="EW38" i="52"/>
  <c r="EX38" i="52"/>
  <c r="EY38" i="52"/>
  <c r="EB39" i="52"/>
  <c r="EC39" i="52"/>
  <c r="ED39" i="52"/>
  <c r="EE39" i="52"/>
  <c r="EF39" i="52"/>
  <c r="EG39" i="52"/>
  <c r="EH39" i="52"/>
  <c r="EI39" i="52"/>
  <c r="EJ39" i="52"/>
  <c r="EK39" i="52"/>
  <c r="EL39" i="52"/>
  <c r="EM39" i="52"/>
  <c r="EN39" i="52"/>
  <c r="EO39" i="52"/>
  <c r="EP39" i="52"/>
  <c r="EQ39" i="52"/>
  <c r="ER39" i="52"/>
  <c r="ES39" i="52"/>
  <c r="ET39" i="52"/>
  <c r="EU39" i="52"/>
  <c r="EV39" i="52"/>
  <c r="EW39" i="52"/>
  <c r="EX39" i="52"/>
  <c r="EY39" i="52"/>
  <c r="EB40" i="52"/>
  <c r="EC40" i="52"/>
  <c r="ED40" i="52"/>
  <c r="EE40" i="52"/>
  <c r="EF40" i="52"/>
  <c r="EG40" i="52"/>
  <c r="EH40" i="52"/>
  <c r="EI40" i="52"/>
  <c r="EJ40" i="52"/>
  <c r="EK40" i="52"/>
  <c r="EL40" i="52"/>
  <c r="EM40" i="52"/>
  <c r="EN40" i="52"/>
  <c r="EO40" i="52"/>
  <c r="EP40" i="52"/>
  <c r="EQ40" i="52"/>
  <c r="ER40" i="52"/>
  <c r="ES40" i="52"/>
  <c r="ET40" i="52"/>
  <c r="EU40" i="52"/>
  <c r="EV40" i="52"/>
  <c r="EW40" i="52"/>
  <c r="EX40" i="52"/>
  <c r="EY40" i="52"/>
  <c r="EB41" i="52"/>
  <c r="EC41" i="52"/>
  <c r="ED41" i="52"/>
  <c r="EE41" i="52"/>
  <c r="EF41" i="52"/>
  <c r="EG41" i="52"/>
  <c r="EH41" i="52"/>
  <c r="EI41" i="52"/>
  <c r="EJ41" i="52"/>
  <c r="EK41" i="52"/>
  <c r="EL41" i="52"/>
  <c r="EM41" i="52"/>
  <c r="EN41" i="52"/>
  <c r="EO41" i="52"/>
  <c r="EP41" i="52"/>
  <c r="EQ41" i="52"/>
  <c r="ER41" i="52"/>
  <c r="ES41" i="52"/>
  <c r="ET41" i="52"/>
  <c r="EU41" i="52"/>
  <c r="EV41" i="52"/>
  <c r="EW41" i="52"/>
  <c r="EX41" i="52"/>
  <c r="EY41" i="52"/>
  <c r="EB42" i="52"/>
  <c r="EC42" i="52"/>
  <c r="ED42" i="52"/>
  <c r="EE42" i="52"/>
  <c r="EF42" i="52"/>
  <c r="EG42" i="52"/>
  <c r="EH42" i="52"/>
  <c r="EI42" i="52"/>
  <c r="EJ42" i="52"/>
  <c r="EK42" i="52"/>
  <c r="EL42" i="52"/>
  <c r="EM42" i="52"/>
  <c r="EN42" i="52"/>
  <c r="EO42" i="52"/>
  <c r="EP42" i="52"/>
  <c r="EQ42" i="52"/>
  <c r="ER42" i="52"/>
  <c r="ES42" i="52"/>
  <c r="ET42" i="52"/>
  <c r="EU42" i="52"/>
  <c r="EV42" i="52"/>
  <c r="EW42" i="52"/>
  <c r="EX42" i="52"/>
  <c r="EY42" i="52"/>
  <c r="EB43" i="52"/>
  <c r="EC43" i="52"/>
  <c r="ED43" i="52"/>
  <c r="EE43" i="52"/>
  <c r="EF43" i="52"/>
  <c r="EG43" i="52"/>
  <c r="EH43" i="52"/>
  <c r="EI43" i="52"/>
  <c r="EJ43" i="52"/>
  <c r="EK43" i="52"/>
  <c r="EL43" i="52"/>
  <c r="EM43" i="52"/>
  <c r="EN43" i="52"/>
  <c r="EO43" i="52"/>
  <c r="EP43" i="52"/>
  <c r="EQ43" i="52"/>
  <c r="ER43" i="52"/>
  <c r="ES43" i="52"/>
  <c r="ET43" i="52"/>
  <c r="EU43" i="52"/>
  <c r="EV43" i="52"/>
  <c r="EW43" i="52"/>
  <c r="EX43" i="52"/>
  <c r="EY43" i="52"/>
  <c r="EB44" i="52"/>
  <c r="EC44" i="52"/>
  <c r="ED44" i="52"/>
  <c r="EE44" i="52"/>
  <c r="EF44" i="52"/>
  <c r="EG44" i="52"/>
  <c r="EH44" i="52"/>
  <c r="EI44" i="52"/>
  <c r="EJ44" i="52"/>
  <c r="EK44" i="52"/>
  <c r="EL44" i="52"/>
  <c r="EM44" i="52"/>
  <c r="EN44" i="52"/>
  <c r="EO44" i="52"/>
  <c r="EP44" i="52"/>
  <c r="EQ44" i="52"/>
  <c r="ER44" i="52"/>
  <c r="ES44" i="52"/>
  <c r="ET44" i="52"/>
  <c r="EU44" i="52"/>
  <c r="EV44" i="52"/>
  <c r="EW44" i="52"/>
  <c r="EX44" i="52"/>
  <c r="EY44" i="52"/>
  <c r="EB45" i="52"/>
  <c r="EC45" i="52"/>
  <c r="ED45" i="52"/>
  <c r="EE45" i="52"/>
  <c r="EF45" i="52"/>
  <c r="EG45" i="52"/>
  <c r="EH45" i="52"/>
  <c r="EI45" i="52"/>
  <c r="EJ45" i="52"/>
  <c r="EK45" i="52"/>
  <c r="EL45" i="52"/>
  <c r="EM45" i="52"/>
  <c r="EN45" i="52"/>
  <c r="EO45" i="52"/>
  <c r="EP45" i="52"/>
  <c r="EQ45" i="52"/>
  <c r="ER45" i="52"/>
  <c r="ES45" i="52"/>
  <c r="ET45" i="52"/>
  <c r="EU45" i="52"/>
  <c r="EV45" i="52"/>
  <c r="EW45" i="52"/>
  <c r="EX45" i="52"/>
  <c r="EY45" i="52"/>
  <c r="EB46" i="52"/>
  <c r="EC46" i="52"/>
  <c r="ED46" i="52"/>
  <c r="EE46" i="52"/>
  <c r="EF46" i="52"/>
  <c r="EG46" i="52"/>
  <c r="EH46" i="52"/>
  <c r="EI46" i="52"/>
  <c r="EJ46" i="52"/>
  <c r="EK46" i="52"/>
  <c r="EL46" i="52"/>
  <c r="EM46" i="52"/>
  <c r="EN46" i="52"/>
  <c r="EO46" i="52"/>
  <c r="EP46" i="52"/>
  <c r="EQ46" i="52"/>
  <c r="ER46" i="52"/>
  <c r="ES46" i="52"/>
  <c r="ET46" i="52"/>
  <c r="EU46" i="52"/>
  <c r="EV46" i="52"/>
  <c r="EW46" i="52"/>
  <c r="EX46" i="52"/>
  <c r="EY46" i="52"/>
  <c r="EB47" i="52"/>
  <c r="EC47" i="52"/>
  <c r="ED47" i="52"/>
  <c r="EE47" i="52"/>
  <c r="EF47" i="52"/>
  <c r="EG47" i="52"/>
  <c r="EH47" i="52"/>
  <c r="EI47" i="52"/>
  <c r="EJ47" i="52"/>
  <c r="EK47" i="52"/>
  <c r="EL47" i="52"/>
  <c r="EM47" i="52"/>
  <c r="EN47" i="52"/>
  <c r="EO47" i="52"/>
  <c r="EP47" i="52"/>
  <c r="EQ47" i="52"/>
  <c r="ER47" i="52"/>
  <c r="ES47" i="52"/>
  <c r="ET47" i="52"/>
  <c r="EU47" i="52"/>
  <c r="EV47" i="52"/>
  <c r="EW47" i="52"/>
  <c r="EX47" i="52"/>
  <c r="EY47" i="52"/>
  <c r="EB48" i="52"/>
  <c r="EC48" i="52"/>
  <c r="ED48" i="52"/>
  <c r="EE48" i="52"/>
  <c r="EF48" i="52"/>
  <c r="EG48" i="52"/>
  <c r="EH48" i="52"/>
  <c r="EI48" i="52"/>
  <c r="EJ48" i="52"/>
  <c r="EK48" i="52"/>
  <c r="EL48" i="52"/>
  <c r="EM48" i="52"/>
  <c r="EN48" i="52"/>
  <c r="EO48" i="52"/>
  <c r="EP48" i="52"/>
  <c r="EQ48" i="52"/>
  <c r="ER48" i="52"/>
  <c r="ES48" i="52"/>
  <c r="ET48" i="52"/>
  <c r="EU48" i="52"/>
  <c r="EV48" i="52"/>
  <c r="EW48" i="52"/>
  <c r="EX48" i="52"/>
  <c r="EY48" i="52"/>
  <c r="EB49" i="52"/>
  <c r="EC49" i="52"/>
  <c r="ED49" i="52"/>
  <c r="EE49" i="52"/>
  <c r="EF49" i="52"/>
  <c r="EG49" i="52"/>
  <c r="EH49" i="52"/>
  <c r="EI49" i="52"/>
  <c r="EJ49" i="52"/>
  <c r="EK49" i="52"/>
  <c r="EL49" i="52"/>
  <c r="EM49" i="52"/>
  <c r="EN49" i="52"/>
  <c r="EO49" i="52"/>
  <c r="EP49" i="52"/>
  <c r="EQ49" i="52"/>
  <c r="ER49" i="52"/>
  <c r="ES49" i="52"/>
  <c r="ET49" i="52"/>
  <c r="EU49" i="52"/>
  <c r="EV49" i="52"/>
  <c r="EW49" i="52"/>
  <c r="EX49" i="52"/>
  <c r="EY49" i="52"/>
  <c r="EB50" i="52"/>
  <c r="EC50" i="52"/>
  <c r="ED50" i="52"/>
  <c r="EE50" i="52"/>
  <c r="EF50" i="52"/>
  <c r="EG50" i="52"/>
  <c r="EH50" i="52"/>
  <c r="EI50" i="52"/>
  <c r="EJ50" i="52"/>
  <c r="EK50" i="52"/>
  <c r="EL50" i="52"/>
  <c r="EM50" i="52"/>
  <c r="EN50" i="52"/>
  <c r="EO50" i="52"/>
  <c r="EP50" i="52"/>
  <c r="EQ50" i="52"/>
  <c r="ER50" i="52"/>
  <c r="ES50" i="52"/>
  <c r="ET50" i="52"/>
  <c r="EU50" i="52"/>
  <c r="EV50" i="52"/>
  <c r="EW50" i="52"/>
  <c r="EX50" i="52"/>
  <c r="EY50" i="52"/>
  <c r="EB51" i="52"/>
  <c r="EC51" i="52"/>
  <c r="ED51" i="52"/>
  <c r="EE51" i="52"/>
  <c r="EF51" i="52"/>
  <c r="EG51" i="52"/>
  <c r="EH51" i="52"/>
  <c r="EI51" i="52"/>
  <c r="EJ51" i="52"/>
  <c r="EK51" i="52"/>
  <c r="EL51" i="52"/>
  <c r="EM51" i="52"/>
  <c r="EN51" i="52"/>
  <c r="EO51" i="52"/>
  <c r="EP51" i="52"/>
  <c r="EQ51" i="52"/>
  <c r="ER51" i="52"/>
  <c r="ES51" i="52"/>
  <c r="ET51" i="52"/>
  <c r="EU51" i="52"/>
  <c r="EV51" i="52"/>
  <c r="EW51" i="52"/>
  <c r="EX51" i="52"/>
  <c r="EY51" i="52"/>
  <c r="EB52" i="52"/>
  <c r="EC52" i="52"/>
  <c r="ED52" i="52"/>
  <c r="EE52" i="52"/>
  <c r="EF52" i="52"/>
  <c r="EG52" i="52"/>
  <c r="EH52" i="52"/>
  <c r="EI52" i="52"/>
  <c r="EJ52" i="52"/>
  <c r="EK52" i="52"/>
  <c r="EL52" i="52"/>
  <c r="EM52" i="52"/>
  <c r="EN52" i="52"/>
  <c r="EO52" i="52"/>
  <c r="EP52" i="52"/>
  <c r="EQ52" i="52"/>
  <c r="ER52" i="52"/>
  <c r="ES52" i="52"/>
  <c r="ET52" i="52"/>
  <c r="EU52" i="52"/>
  <c r="EV52" i="52"/>
  <c r="EW52" i="52"/>
  <c r="EX52" i="52"/>
  <c r="EY52" i="52"/>
  <c r="EB53" i="52"/>
  <c r="EC53" i="52"/>
  <c r="ED53" i="52"/>
  <c r="EE53" i="52"/>
  <c r="EF53" i="52"/>
  <c r="EG53" i="52"/>
  <c r="EH53" i="52"/>
  <c r="EI53" i="52"/>
  <c r="EJ53" i="52"/>
  <c r="EK53" i="52"/>
  <c r="EL53" i="52"/>
  <c r="EM53" i="52"/>
  <c r="EN53" i="52"/>
  <c r="EO53" i="52"/>
  <c r="EP53" i="52"/>
  <c r="EQ53" i="52"/>
  <c r="ER53" i="52"/>
  <c r="ES53" i="52"/>
  <c r="ET53" i="52"/>
  <c r="EU53" i="52"/>
  <c r="EV53" i="52"/>
  <c r="EW53" i="52"/>
  <c r="EX53" i="52"/>
  <c r="EY53" i="52"/>
  <c r="EB54" i="52"/>
  <c r="EC54" i="52"/>
  <c r="ED54" i="52"/>
  <c r="EE54" i="52"/>
  <c r="EF54" i="52"/>
  <c r="EG54" i="52"/>
  <c r="EH54" i="52"/>
  <c r="EI54" i="52"/>
  <c r="EJ54" i="52"/>
  <c r="EK54" i="52"/>
  <c r="EL54" i="52"/>
  <c r="EM54" i="52"/>
  <c r="EN54" i="52"/>
  <c r="EO54" i="52"/>
  <c r="EP54" i="52"/>
  <c r="EQ54" i="52"/>
  <c r="ER54" i="52"/>
  <c r="ES54" i="52"/>
  <c r="ET54" i="52"/>
  <c r="EU54" i="52"/>
  <c r="EV54" i="52"/>
  <c r="EW54" i="52"/>
  <c r="EX54" i="52"/>
  <c r="EY54" i="52"/>
  <c r="EB55" i="52"/>
  <c r="EC55" i="52"/>
  <c r="ED55" i="52"/>
  <c r="EE55" i="52"/>
  <c r="EF55" i="52"/>
  <c r="EG55" i="52"/>
  <c r="EH55" i="52"/>
  <c r="EI55" i="52"/>
  <c r="EJ55" i="52"/>
  <c r="EK55" i="52"/>
  <c r="EL55" i="52"/>
  <c r="EM55" i="52"/>
  <c r="EN55" i="52"/>
  <c r="EO55" i="52"/>
  <c r="EP55" i="52"/>
  <c r="EQ55" i="52"/>
  <c r="ER55" i="52"/>
  <c r="ES55" i="52"/>
  <c r="ET55" i="52"/>
  <c r="EU55" i="52"/>
  <c r="EV55" i="52"/>
  <c r="EW55" i="52"/>
  <c r="EX55" i="52"/>
  <c r="EY55" i="52"/>
  <c r="EB56" i="52"/>
  <c r="EC56" i="52"/>
  <c r="ED56" i="52"/>
  <c r="EE56" i="52"/>
  <c r="EF56" i="52"/>
  <c r="EG56" i="52"/>
  <c r="EH56" i="52"/>
  <c r="EI56" i="52"/>
  <c r="EJ56" i="52"/>
  <c r="EK56" i="52"/>
  <c r="EL56" i="52"/>
  <c r="EM56" i="52"/>
  <c r="EN56" i="52"/>
  <c r="EO56" i="52"/>
  <c r="EP56" i="52"/>
  <c r="EQ56" i="52"/>
  <c r="ER56" i="52"/>
  <c r="ES56" i="52"/>
  <c r="ET56" i="52"/>
  <c r="EU56" i="52"/>
  <c r="EV56" i="52"/>
  <c r="EW56" i="52"/>
  <c r="EX56" i="52"/>
  <c r="EY56" i="52"/>
  <c r="EB57" i="52"/>
  <c r="EC57" i="52"/>
  <c r="ED57" i="52"/>
  <c r="EE57" i="52"/>
  <c r="EF57" i="52"/>
  <c r="EG57" i="52"/>
  <c r="EH57" i="52"/>
  <c r="EI57" i="52"/>
  <c r="EJ57" i="52"/>
  <c r="EK57" i="52"/>
  <c r="EL57" i="52"/>
  <c r="EM57" i="52"/>
  <c r="EN57" i="52"/>
  <c r="EO57" i="52"/>
  <c r="EP57" i="52"/>
  <c r="EQ57" i="52"/>
  <c r="ER57" i="52"/>
  <c r="ES57" i="52"/>
  <c r="ET57" i="52"/>
  <c r="EU57" i="52"/>
  <c r="EV57" i="52"/>
  <c r="EW57" i="52"/>
  <c r="EX57" i="52"/>
  <c r="EY57" i="52"/>
  <c r="EB58" i="52"/>
  <c r="EC58" i="52"/>
  <c r="ED58" i="52"/>
  <c r="EE58" i="52"/>
  <c r="EF58" i="52"/>
  <c r="EG58" i="52"/>
  <c r="EH58" i="52"/>
  <c r="EI58" i="52"/>
  <c r="EJ58" i="52"/>
  <c r="EK58" i="52"/>
  <c r="EL58" i="52"/>
  <c r="EM58" i="52"/>
  <c r="EN58" i="52"/>
  <c r="EO58" i="52"/>
  <c r="EP58" i="52"/>
  <c r="EQ58" i="52"/>
  <c r="ER58" i="52"/>
  <c r="ES58" i="52"/>
  <c r="ET58" i="52"/>
  <c r="EU58" i="52"/>
  <c r="EV58" i="52"/>
  <c r="EW58" i="52"/>
  <c r="EX58" i="52"/>
  <c r="EY58" i="52"/>
  <c r="EB59" i="52"/>
  <c r="EC59" i="52"/>
  <c r="ED59" i="52"/>
  <c r="EE59" i="52"/>
  <c r="EF59" i="52"/>
  <c r="EG59" i="52"/>
  <c r="EH59" i="52"/>
  <c r="EI59" i="52"/>
  <c r="EJ59" i="52"/>
  <c r="EK59" i="52"/>
  <c r="EL59" i="52"/>
  <c r="EM59" i="52"/>
  <c r="EN59" i="52"/>
  <c r="EO59" i="52"/>
  <c r="EP59" i="52"/>
  <c r="EQ59" i="52"/>
  <c r="ER59" i="52"/>
  <c r="ES59" i="52"/>
  <c r="ET59" i="52"/>
  <c r="EU59" i="52"/>
  <c r="EV59" i="52"/>
  <c r="EW59" i="52"/>
  <c r="EX59" i="52"/>
  <c r="EY59" i="52"/>
  <c r="EB60" i="52"/>
  <c r="EC60" i="52"/>
  <c r="ED60" i="52"/>
  <c r="EE60" i="52"/>
  <c r="EF60" i="52"/>
  <c r="EG60" i="52"/>
  <c r="EH60" i="52"/>
  <c r="EI60" i="52"/>
  <c r="EJ60" i="52"/>
  <c r="EK60" i="52"/>
  <c r="EL60" i="52"/>
  <c r="EM60" i="52"/>
  <c r="EN60" i="52"/>
  <c r="EO60" i="52"/>
  <c r="EP60" i="52"/>
  <c r="EQ60" i="52"/>
  <c r="ER60" i="52"/>
  <c r="ES60" i="52"/>
  <c r="ET60" i="52"/>
  <c r="EU60" i="52"/>
  <c r="EV60" i="52"/>
  <c r="EW60" i="52"/>
  <c r="EX60" i="52"/>
  <c r="EY60" i="52"/>
  <c r="EB61" i="52"/>
  <c r="EC61" i="52"/>
  <c r="ED61" i="52"/>
  <c r="EE61" i="52"/>
  <c r="EF61" i="52"/>
  <c r="EG61" i="52"/>
  <c r="EH61" i="52"/>
  <c r="EI61" i="52"/>
  <c r="EJ61" i="52"/>
  <c r="EK61" i="52"/>
  <c r="EL61" i="52"/>
  <c r="EM61" i="52"/>
  <c r="EN61" i="52"/>
  <c r="EO61" i="52"/>
  <c r="EP61" i="52"/>
  <c r="EQ61" i="52"/>
  <c r="ER61" i="52"/>
  <c r="ES61" i="52"/>
  <c r="ET61" i="52"/>
  <c r="EU61" i="52"/>
  <c r="EV61" i="52"/>
  <c r="EW61" i="52"/>
  <c r="EX61" i="52"/>
  <c r="EY61" i="52"/>
  <c r="EB62" i="52"/>
  <c r="EC62" i="52"/>
  <c r="ED62" i="52"/>
  <c r="EE62" i="52"/>
  <c r="EF62" i="52"/>
  <c r="EG62" i="52"/>
  <c r="EH62" i="52"/>
  <c r="EI62" i="52"/>
  <c r="EJ62" i="52"/>
  <c r="EK62" i="52"/>
  <c r="EL62" i="52"/>
  <c r="EM62" i="52"/>
  <c r="EN62" i="52"/>
  <c r="EO62" i="52"/>
  <c r="EP62" i="52"/>
  <c r="EQ62" i="52"/>
  <c r="ER62" i="52"/>
  <c r="ES62" i="52"/>
  <c r="ET62" i="52"/>
  <c r="EU62" i="52"/>
  <c r="EV62" i="52"/>
  <c r="EW62" i="52"/>
  <c r="EX62" i="52"/>
  <c r="EY62" i="52"/>
  <c r="AG67" i="2"/>
  <c r="AG66" i="2"/>
  <c r="AG69" i="2"/>
  <c r="AG65" i="2"/>
  <c r="AG71" i="2"/>
  <c r="AG64" i="2"/>
  <c r="EB63" i="52"/>
  <c r="W67" i="26"/>
  <c r="W66" i="26"/>
  <c r="W69" i="26"/>
  <c r="W65" i="26"/>
  <c r="W71" i="26"/>
  <c r="W64" i="26"/>
  <c r="EC63" i="52"/>
  <c r="AC67" i="27"/>
  <c r="AC66" i="27"/>
  <c r="AC69" i="27"/>
  <c r="AC65" i="27"/>
  <c r="AC71" i="27"/>
  <c r="AC64" i="27"/>
  <c r="ED63" i="52"/>
  <c r="Z67" i="50"/>
  <c r="Z66" i="50"/>
  <c r="Z69" i="50"/>
  <c r="Z65" i="50"/>
  <c r="Z71" i="50"/>
  <c r="Z64" i="50"/>
  <c r="EE63" i="52"/>
  <c r="Y67" i="49"/>
  <c r="Y66" i="49"/>
  <c r="Y69" i="49"/>
  <c r="Y65" i="49"/>
  <c r="Y71" i="49"/>
  <c r="Y64" i="49"/>
  <c r="EF63" i="52"/>
  <c r="X67" i="47"/>
  <c r="X66" i="47"/>
  <c r="X69" i="47"/>
  <c r="X65" i="47"/>
  <c r="X71" i="47"/>
  <c r="X64" i="47"/>
  <c r="EG63" i="52"/>
  <c r="T67" i="45"/>
  <c r="T66" i="45"/>
  <c r="T69" i="45"/>
  <c r="T65" i="45"/>
  <c r="T71" i="45"/>
  <c r="T64" i="45"/>
  <c r="EH63" i="52"/>
  <c r="V67" i="48"/>
  <c r="V66" i="48"/>
  <c r="V69" i="48"/>
  <c r="V65" i="48"/>
  <c r="V71" i="48"/>
  <c r="V64" i="48"/>
  <c r="EI63" i="52"/>
  <c r="T67" i="46"/>
  <c r="T66" i="46"/>
  <c r="T69" i="46"/>
  <c r="T65" i="46"/>
  <c r="T71" i="46"/>
  <c r="T64" i="46"/>
  <c r="EJ63" i="52"/>
  <c r="R67" i="44"/>
  <c r="R66" i="44"/>
  <c r="R69" i="44"/>
  <c r="R65" i="44"/>
  <c r="R71" i="44"/>
  <c r="R64" i="44"/>
  <c r="EK63" i="52"/>
  <c r="T67" i="43"/>
  <c r="T66" i="43"/>
  <c r="T69" i="43"/>
  <c r="T65" i="43"/>
  <c r="T71" i="43"/>
  <c r="T64" i="43"/>
  <c r="EL63" i="52"/>
  <c r="T67" i="42"/>
  <c r="T66" i="42"/>
  <c r="T69" i="42"/>
  <c r="T65" i="42"/>
  <c r="T71" i="42"/>
  <c r="T64" i="42"/>
  <c r="EM63" i="52"/>
  <c r="T67" i="41"/>
  <c r="T66" i="41"/>
  <c r="T69" i="41"/>
  <c r="T65" i="41"/>
  <c r="T71" i="41"/>
  <c r="T64" i="41"/>
  <c r="EN63" i="52"/>
  <c r="P67" i="29"/>
  <c r="P66" i="29"/>
  <c r="P69" i="29"/>
  <c r="P65" i="29"/>
  <c r="P71" i="29"/>
  <c r="P64" i="29"/>
  <c r="EO63" i="52"/>
  <c r="S67" i="40"/>
  <c r="S66" i="40"/>
  <c r="S69" i="40"/>
  <c r="S65" i="40"/>
  <c r="S71" i="40"/>
  <c r="S64" i="40"/>
  <c r="EP63" i="52"/>
  <c r="T67" i="34"/>
  <c r="T66" i="34"/>
  <c r="T69" i="34"/>
  <c r="T65" i="34"/>
  <c r="T71" i="34"/>
  <c r="T64" i="34"/>
  <c r="EQ63" i="52"/>
  <c r="R67" i="39"/>
  <c r="R66" i="39"/>
  <c r="R69" i="39"/>
  <c r="R65" i="39"/>
  <c r="R71" i="39"/>
  <c r="R64" i="39"/>
  <c r="ER63" i="52"/>
  <c r="U67" i="30"/>
  <c r="U66" i="30"/>
  <c r="U69" i="30"/>
  <c r="U65" i="30"/>
  <c r="U71" i="30"/>
  <c r="U64" i="30"/>
  <c r="ES63" i="52"/>
  <c r="Q67" i="38"/>
  <c r="Q66" i="38"/>
  <c r="Q69" i="38"/>
  <c r="Q65" i="38"/>
  <c r="Q71" i="38"/>
  <c r="Q64" i="38"/>
  <c r="ET63" i="52"/>
  <c r="U67" i="37"/>
  <c r="U66" i="37"/>
  <c r="U69" i="37"/>
  <c r="U65" i="37"/>
  <c r="U71" i="37"/>
  <c r="U64" i="37"/>
  <c r="EU63" i="52"/>
  <c r="Q67" i="31"/>
  <c r="Q66" i="31"/>
  <c r="Q69" i="31"/>
  <c r="Q65" i="31"/>
  <c r="Q71" i="31"/>
  <c r="Q64" i="31"/>
  <c r="EV63" i="52"/>
  <c r="N67" i="36"/>
  <c r="N66" i="36"/>
  <c r="N69" i="36"/>
  <c r="N65" i="36"/>
  <c r="N71" i="36"/>
  <c r="N64" i="36"/>
  <c r="EW63" i="52"/>
  <c r="N67" i="35"/>
  <c r="N66" i="35"/>
  <c r="N69" i="35"/>
  <c r="N65" i="35"/>
  <c r="N71" i="35"/>
  <c r="N64" i="35"/>
  <c r="EX63" i="52"/>
  <c r="Q67" i="32"/>
  <c r="Q66" i="32"/>
  <c r="Q69" i="32"/>
  <c r="Q65" i="32"/>
  <c r="Q71" i="32"/>
  <c r="Q64" i="32"/>
  <c r="EY63" i="52"/>
  <c r="EB64" i="52"/>
  <c r="EC64" i="52"/>
  <c r="ED64" i="52"/>
  <c r="EE64" i="52"/>
  <c r="EF64" i="52"/>
  <c r="EG64" i="52"/>
  <c r="EH64" i="52"/>
  <c r="EI64" i="52"/>
  <c r="EJ64" i="52"/>
  <c r="EK64" i="52"/>
  <c r="EL64" i="52"/>
  <c r="EM64" i="52"/>
  <c r="EN64" i="52"/>
  <c r="EO64" i="52"/>
  <c r="EP64" i="52"/>
  <c r="EQ64" i="52"/>
  <c r="ER64" i="52"/>
  <c r="ES64" i="52"/>
  <c r="ET64" i="52"/>
  <c r="EU64" i="52"/>
  <c r="EV64" i="52"/>
  <c r="EW64" i="52"/>
  <c r="EX64" i="52"/>
  <c r="EY64" i="52"/>
  <c r="EB65" i="52"/>
  <c r="EC65" i="52"/>
  <c r="ED65" i="52"/>
  <c r="EE65" i="52"/>
  <c r="EF65" i="52"/>
  <c r="EG65" i="52"/>
  <c r="EH65" i="52"/>
  <c r="EI65" i="52"/>
  <c r="EJ65" i="52"/>
  <c r="EK65" i="52"/>
  <c r="EL65" i="52"/>
  <c r="EM65" i="52"/>
  <c r="EN65" i="52"/>
  <c r="EO65" i="52"/>
  <c r="EP65" i="52"/>
  <c r="EQ65" i="52"/>
  <c r="ER65" i="52"/>
  <c r="ES65" i="52"/>
  <c r="ET65" i="52"/>
  <c r="EU65" i="52"/>
  <c r="EV65" i="52"/>
  <c r="EW65" i="52"/>
  <c r="EX65" i="52"/>
  <c r="EY65" i="52"/>
  <c r="EB66" i="52"/>
  <c r="EC66" i="52"/>
  <c r="ED66" i="52"/>
  <c r="EE66" i="52"/>
  <c r="EF66" i="52"/>
  <c r="EG66" i="52"/>
  <c r="EH66" i="52"/>
  <c r="EI66" i="52"/>
  <c r="EJ66" i="52"/>
  <c r="EK66" i="52"/>
  <c r="EL66" i="52"/>
  <c r="EM66" i="52"/>
  <c r="EN66" i="52"/>
  <c r="EO66" i="52"/>
  <c r="EP66" i="52"/>
  <c r="EQ66" i="52"/>
  <c r="ER66" i="52"/>
  <c r="ES66" i="52"/>
  <c r="ET66" i="52"/>
  <c r="EU66" i="52"/>
  <c r="EV66" i="52"/>
  <c r="EW66" i="52"/>
  <c r="EX66" i="52"/>
  <c r="EY66" i="52"/>
  <c r="EB67" i="52"/>
  <c r="EC67" i="52"/>
  <c r="ED67" i="52"/>
  <c r="EE67" i="52"/>
  <c r="EF67" i="52"/>
  <c r="EG67" i="52"/>
  <c r="EH67" i="52"/>
  <c r="EI67" i="52"/>
  <c r="EJ67" i="52"/>
  <c r="EK67" i="52"/>
  <c r="EL67" i="52"/>
  <c r="EM67" i="52"/>
  <c r="EN67" i="52"/>
  <c r="EO67" i="52"/>
  <c r="EP67" i="52"/>
  <c r="EQ67" i="52"/>
  <c r="ER67" i="52"/>
  <c r="ES67" i="52"/>
  <c r="ET67" i="52"/>
  <c r="EU67" i="52"/>
  <c r="EV67" i="52"/>
  <c r="EW67" i="52"/>
  <c r="EX67" i="52"/>
  <c r="EY67" i="52"/>
  <c r="EB68" i="52"/>
  <c r="EC68" i="52"/>
  <c r="ED68" i="52"/>
  <c r="EE68" i="52"/>
  <c r="EF68" i="52"/>
  <c r="EG68" i="52"/>
  <c r="EH68" i="52"/>
  <c r="EI68" i="52"/>
  <c r="EJ68" i="52"/>
  <c r="EK68" i="52"/>
  <c r="EL68" i="52"/>
  <c r="EM68" i="52"/>
  <c r="EN68" i="52"/>
  <c r="EO68" i="52"/>
  <c r="EP68" i="52"/>
  <c r="EQ68" i="52"/>
  <c r="ER68" i="52"/>
  <c r="ES68" i="52"/>
  <c r="ET68" i="52"/>
  <c r="EU68" i="52"/>
  <c r="EV68" i="52"/>
  <c r="EW68" i="52"/>
  <c r="EX68" i="52"/>
  <c r="EY68" i="52"/>
  <c r="EB69" i="52"/>
  <c r="EC69" i="52"/>
  <c r="ED69" i="52"/>
  <c r="EE69" i="52"/>
  <c r="EF69" i="52"/>
  <c r="EG69" i="52"/>
  <c r="EH69" i="52"/>
  <c r="EI69" i="52"/>
  <c r="EJ69" i="52"/>
  <c r="EK69" i="52"/>
  <c r="EL69" i="52"/>
  <c r="EM69" i="52"/>
  <c r="EN69" i="52"/>
  <c r="EO69" i="52"/>
  <c r="EP69" i="52"/>
  <c r="EQ69" i="52"/>
  <c r="ER69" i="52"/>
  <c r="ES69" i="52"/>
  <c r="ET69" i="52"/>
  <c r="EU69" i="52"/>
  <c r="EV69" i="52"/>
  <c r="EW69" i="52"/>
  <c r="EX69" i="52"/>
  <c r="EY69" i="52"/>
  <c r="EB70" i="52"/>
  <c r="EC70" i="52"/>
  <c r="ED70" i="52"/>
  <c r="EE70" i="52"/>
  <c r="EF70" i="52"/>
  <c r="EG70" i="52"/>
  <c r="EH70" i="52"/>
  <c r="EI70" i="52"/>
  <c r="EJ70" i="52"/>
  <c r="EK70" i="52"/>
  <c r="EL70" i="52"/>
  <c r="EM70" i="52"/>
  <c r="EN70" i="52"/>
  <c r="EO70" i="52"/>
  <c r="EP70" i="52"/>
  <c r="EQ70" i="52"/>
  <c r="ER70" i="52"/>
  <c r="ES70" i="52"/>
  <c r="ET70" i="52"/>
  <c r="EU70" i="52"/>
  <c r="EV70" i="52"/>
  <c r="EW70" i="52"/>
  <c r="EX70" i="52"/>
  <c r="EY70" i="52"/>
  <c r="EB71" i="52"/>
  <c r="EC71" i="52"/>
  <c r="ED71" i="52"/>
  <c r="EE71" i="52"/>
  <c r="EF71" i="52"/>
  <c r="EG71" i="52"/>
  <c r="EH71" i="52"/>
  <c r="EI71" i="52"/>
  <c r="EJ71" i="52"/>
  <c r="EK71" i="52"/>
  <c r="EL71" i="52"/>
  <c r="EM71" i="52"/>
  <c r="EN71" i="52"/>
  <c r="EO71" i="52"/>
  <c r="EP71" i="52"/>
  <c r="EQ71" i="52"/>
  <c r="ER71" i="52"/>
  <c r="ES71" i="52"/>
  <c r="ET71" i="52"/>
  <c r="EU71" i="52"/>
  <c r="EV71" i="52"/>
  <c r="EW71" i="52"/>
  <c r="EX71" i="52"/>
  <c r="EY71" i="52"/>
  <c r="Q7" i="32"/>
  <c r="EY6" i="52"/>
  <c r="N7" i="35"/>
  <c r="EX6" i="52"/>
  <c r="N7" i="36"/>
  <c r="EW6" i="52"/>
  <c r="Q7" i="31"/>
  <c r="EV6" i="52"/>
  <c r="U7" i="37"/>
  <c r="EU6" i="52"/>
  <c r="Q7" i="38"/>
  <c r="ET6" i="52"/>
  <c r="U7" i="30"/>
  <c r="ES6" i="52"/>
  <c r="R7" i="39"/>
  <c r="ER6" i="52"/>
  <c r="T7" i="34"/>
  <c r="EQ6" i="52"/>
  <c r="S7" i="40"/>
  <c r="EP6" i="52"/>
  <c r="P7" i="29"/>
  <c r="EO6" i="52"/>
  <c r="T7" i="41"/>
  <c r="EN6" i="52"/>
  <c r="T7" i="42"/>
  <c r="EM6" i="52"/>
  <c r="T7" i="43"/>
  <c r="EL6" i="52"/>
  <c r="R7" i="44"/>
  <c r="EK6" i="52"/>
  <c r="T7" i="46"/>
  <c r="EJ6" i="52"/>
  <c r="V7" i="48"/>
  <c r="EI6" i="52"/>
  <c r="T7" i="45"/>
  <c r="EH6" i="52"/>
  <c r="X7" i="47"/>
  <c r="EG6" i="52"/>
  <c r="Y7" i="49"/>
  <c r="EF6" i="52"/>
  <c r="Z7" i="50"/>
  <c r="EE6" i="52"/>
  <c r="AC7" i="27"/>
  <c r="ED6" i="52"/>
  <c r="W7" i="26"/>
  <c r="EC6" i="52"/>
  <c r="AG7" i="2"/>
  <c r="EB6" i="52"/>
  <c r="U12" i="2"/>
  <c r="U16" i="2"/>
  <c r="U18" i="2"/>
  <c r="U21" i="2"/>
  <c r="U25" i="2"/>
  <c r="U11" i="2"/>
  <c r="U10" i="2"/>
  <c r="U30" i="2"/>
  <c r="U29" i="2"/>
  <c r="U37" i="2"/>
  <c r="U44" i="2"/>
  <c r="U35" i="2"/>
  <c r="U53" i="2"/>
  <c r="U57" i="2"/>
  <c r="U28" i="2"/>
  <c r="U9" i="2"/>
  <c r="U61" i="2"/>
  <c r="U60" i="2"/>
  <c r="U59" i="2"/>
  <c r="U8" i="2"/>
  <c r="DC7" i="52"/>
  <c r="V12" i="26"/>
  <c r="V16" i="26"/>
  <c r="V18" i="26"/>
  <c r="V21" i="26"/>
  <c r="V25" i="26"/>
  <c r="V11" i="26"/>
  <c r="V10" i="26"/>
  <c r="V30" i="26"/>
  <c r="V29" i="26"/>
  <c r="V37" i="26"/>
  <c r="V44" i="26"/>
  <c r="V35" i="26"/>
  <c r="V50" i="26"/>
  <c r="V53" i="26"/>
  <c r="V57" i="26"/>
  <c r="V28" i="26"/>
  <c r="V9" i="26"/>
  <c r="V61" i="26"/>
  <c r="V60" i="26"/>
  <c r="V59" i="26"/>
  <c r="V8" i="26"/>
  <c r="DD7" i="52"/>
  <c r="AB12" i="27"/>
  <c r="AB16" i="27"/>
  <c r="AB18" i="27"/>
  <c r="AB21" i="27"/>
  <c r="AB25" i="27"/>
  <c r="AB11" i="27"/>
  <c r="AB10" i="27"/>
  <c r="AB30" i="27"/>
  <c r="AB29" i="27"/>
  <c r="AB37" i="27"/>
  <c r="AB44" i="27"/>
  <c r="AB35" i="27"/>
  <c r="AB50" i="27"/>
  <c r="AB53" i="27"/>
  <c r="AB57" i="27"/>
  <c r="AB28" i="27"/>
  <c r="AB9" i="27"/>
  <c r="AB61" i="27"/>
  <c r="AB60" i="27"/>
  <c r="AB59" i="27"/>
  <c r="AB8" i="27"/>
  <c r="DE7" i="52"/>
  <c r="Y12" i="50"/>
  <c r="Y16" i="50"/>
  <c r="Y18" i="50"/>
  <c r="Y21" i="50"/>
  <c r="Y25" i="50"/>
  <c r="Y11" i="50"/>
  <c r="Y10" i="50"/>
  <c r="Y30" i="50"/>
  <c r="Y29" i="50"/>
  <c r="Y37" i="50"/>
  <c r="Y44" i="50"/>
  <c r="Y35" i="50"/>
  <c r="Y50" i="50"/>
  <c r="Y53" i="50"/>
  <c r="Y57" i="50"/>
  <c r="Y28" i="50"/>
  <c r="Y9" i="50"/>
  <c r="Y61" i="50"/>
  <c r="Y60" i="50"/>
  <c r="Y59" i="50"/>
  <c r="Y8" i="50"/>
  <c r="DF7" i="52"/>
  <c r="X12" i="49"/>
  <c r="X16" i="49"/>
  <c r="X18" i="49"/>
  <c r="X21" i="49"/>
  <c r="X25" i="49"/>
  <c r="X11" i="49"/>
  <c r="X10" i="49"/>
  <c r="X30" i="49"/>
  <c r="X29" i="49"/>
  <c r="X37" i="49"/>
  <c r="X44" i="49"/>
  <c r="X35" i="49"/>
  <c r="X50" i="49"/>
  <c r="X53" i="49"/>
  <c r="X57" i="49"/>
  <c r="X28" i="49"/>
  <c r="X9" i="49"/>
  <c r="X61" i="49"/>
  <c r="X60" i="49"/>
  <c r="X59" i="49"/>
  <c r="X8" i="49"/>
  <c r="DG7" i="52"/>
  <c r="W12" i="47"/>
  <c r="W16" i="47"/>
  <c r="W18" i="47"/>
  <c r="W21" i="47"/>
  <c r="W25" i="47"/>
  <c r="W11" i="47"/>
  <c r="W10" i="47"/>
  <c r="W30" i="47"/>
  <c r="W29" i="47"/>
  <c r="W37" i="47"/>
  <c r="W44" i="47"/>
  <c r="W35" i="47"/>
  <c r="W50" i="47"/>
  <c r="W53" i="47"/>
  <c r="W57" i="47"/>
  <c r="W28" i="47"/>
  <c r="W9" i="47"/>
  <c r="W61" i="47"/>
  <c r="W60" i="47"/>
  <c r="W59" i="47"/>
  <c r="W8" i="47"/>
  <c r="DH7" i="52"/>
  <c r="S12" i="45"/>
  <c r="S16" i="45"/>
  <c r="S18" i="45"/>
  <c r="S21" i="45"/>
  <c r="S25" i="45"/>
  <c r="S11" i="45"/>
  <c r="S10" i="45"/>
  <c r="S30" i="45"/>
  <c r="S29" i="45"/>
  <c r="S37" i="45"/>
  <c r="S44" i="45"/>
  <c r="S35" i="45"/>
  <c r="S50" i="45"/>
  <c r="S53" i="45"/>
  <c r="S57" i="45"/>
  <c r="S28" i="45"/>
  <c r="S9" i="45"/>
  <c r="S61" i="45"/>
  <c r="S60" i="45"/>
  <c r="S59" i="45"/>
  <c r="S8" i="45"/>
  <c r="DI7" i="52"/>
  <c r="U12" i="48"/>
  <c r="U16" i="48"/>
  <c r="U18" i="48"/>
  <c r="U21" i="48"/>
  <c r="U25" i="48"/>
  <c r="U11" i="48"/>
  <c r="U10" i="48"/>
  <c r="U30" i="48"/>
  <c r="U29" i="48"/>
  <c r="U37" i="48"/>
  <c r="U44" i="48"/>
  <c r="U35" i="48"/>
  <c r="U50" i="48"/>
  <c r="U53" i="48"/>
  <c r="U57" i="48"/>
  <c r="U28" i="48"/>
  <c r="U9" i="48"/>
  <c r="U61" i="48"/>
  <c r="U60" i="48"/>
  <c r="U59" i="48"/>
  <c r="U8" i="48"/>
  <c r="DJ7" i="52"/>
  <c r="S12" i="46"/>
  <c r="S16" i="46"/>
  <c r="S18" i="46"/>
  <c r="S21" i="46"/>
  <c r="S25" i="46"/>
  <c r="S11" i="46"/>
  <c r="S10" i="46"/>
  <c r="S30" i="46"/>
  <c r="S29" i="46"/>
  <c r="S37" i="46"/>
  <c r="S44" i="46"/>
  <c r="S35" i="46"/>
  <c r="S50" i="46"/>
  <c r="S53" i="46"/>
  <c r="S57" i="46"/>
  <c r="S28" i="46"/>
  <c r="S9" i="46"/>
  <c r="S61" i="46"/>
  <c r="S60" i="46"/>
  <c r="S59" i="46"/>
  <c r="S8" i="46"/>
  <c r="DK7" i="52"/>
  <c r="Q12" i="44"/>
  <c r="Q16" i="44"/>
  <c r="Q18" i="44"/>
  <c r="Q21" i="44"/>
  <c r="Q25" i="44"/>
  <c r="Q11" i="44"/>
  <c r="Q10" i="44"/>
  <c r="Q30" i="44"/>
  <c r="Q29" i="44"/>
  <c r="Q37" i="44"/>
  <c r="Q44" i="44"/>
  <c r="Q35" i="44"/>
  <c r="Q50" i="44"/>
  <c r="Q53" i="44"/>
  <c r="Q57" i="44"/>
  <c r="Q28" i="44"/>
  <c r="Q9" i="44"/>
  <c r="Q61" i="44"/>
  <c r="Q60" i="44"/>
  <c r="Q59" i="44"/>
  <c r="Q8" i="44"/>
  <c r="DL7" i="52"/>
  <c r="S12" i="43"/>
  <c r="S16" i="43"/>
  <c r="S18" i="43"/>
  <c r="S21" i="43"/>
  <c r="S25" i="43"/>
  <c r="S11" i="43"/>
  <c r="S10" i="43"/>
  <c r="S30" i="43"/>
  <c r="S29" i="43"/>
  <c r="S37" i="43"/>
  <c r="S44" i="43"/>
  <c r="S35" i="43"/>
  <c r="S50" i="43"/>
  <c r="S53" i="43"/>
  <c r="S57" i="43"/>
  <c r="S28" i="43"/>
  <c r="S9" i="43"/>
  <c r="S61" i="43"/>
  <c r="S60" i="43"/>
  <c r="S59" i="43"/>
  <c r="S8" i="43"/>
  <c r="DM7" i="52"/>
  <c r="S12" i="42"/>
  <c r="S16" i="42"/>
  <c r="S18" i="42"/>
  <c r="S21" i="42"/>
  <c r="S25" i="42"/>
  <c r="S11" i="42"/>
  <c r="S10" i="42"/>
  <c r="S30" i="42"/>
  <c r="S29" i="42"/>
  <c r="S37" i="42"/>
  <c r="S44" i="42"/>
  <c r="S35" i="42"/>
  <c r="S50" i="42"/>
  <c r="S53" i="42"/>
  <c r="S57" i="42"/>
  <c r="S28" i="42"/>
  <c r="S9" i="42"/>
  <c r="S61" i="42"/>
  <c r="S60" i="42"/>
  <c r="S59" i="42"/>
  <c r="S8" i="42"/>
  <c r="DN7" i="52"/>
  <c r="S12" i="41"/>
  <c r="S16" i="41"/>
  <c r="S18" i="41"/>
  <c r="S21" i="41"/>
  <c r="S25" i="41"/>
  <c r="S11" i="41"/>
  <c r="S10" i="41"/>
  <c r="S30" i="41"/>
  <c r="S29" i="41"/>
  <c r="S37" i="41"/>
  <c r="S44" i="41"/>
  <c r="S35" i="41"/>
  <c r="S50" i="41"/>
  <c r="S53" i="41"/>
  <c r="S57" i="41"/>
  <c r="S28" i="41"/>
  <c r="S9" i="41"/>
  <c r="S61" i="41"/>
  <c r="S60" i="41"/>
  <c r="S59" i="41"/>
  <c r="S8" i="41"/>
  <c r="DO7" i="52"/>
  <c r="O12" i="29"/>
  <c r="O16" i="29"/>
  <c r="O18" i="29"/>
  <c r="O21" i="29"/>
  <c r="O25" i="29"/>
  <c r="O11" i="29"/>
  <c r="O10" i="29"/>
  <c r="O30" i="29"/>
  <c r="O29" i="29"/>
  <c r="O37" i="29"/>
  <c r="O44" i="29"/>
  <c r="O35" i="29"/>
  <c r="O50" i="29"/>
  <c r="O53" i="29"/>
  <c r="O57" i="29"/>
  <c r="O28" i="29"/>
  <c r="O9" i="29"/>
  <c r="O61" i="29"/>
  <c r="O60" i="29"/>
  <c r="O59" i="29"/>
  <c r="O8" i="29"/>
  <c r="DP7" i="52"/>
  <c r="R12" i="40"/>
  <c r="R16" i="40"/>
  <c r="R18" i="40"/>
  <c r="R21" i="40"/>
  <c r="R25" i="40"/>
  <c r="R11" i="40"/>
  <c r="R10" i="40"/>
  <c r="R30" i="40"/>
  <c r="R29" i="40"/>
  <c r="R37" i="40"/>
  <c r="R44" i="40"/>
  <c r="R35" i="40"/>
  <c r="R50" i="40"/>
  <c r="R53" i="40"/>
  <c r="R57" i="40"/>
  <c r="R28" i="40"/>
  <c r="R9" i="40"/>
  <c r="R61" i="40"/>
  <c r="R60" i="40"/>
  <c r="R59" i="40"/>
  <c r="R8" i="40"/>
  <c r="DQ7" i="52"/>
  <c r="S12" i="34"/>
  <c r="S16" i="34"/>
  <c r="S18" i="34"/>
  <c r="S21" i="34"/>
  <c r="S25" i="34"/>
  <c r="S11" i="34"/>
  <c r="S10" i="34"/>
  <c r="S30" i="34"/>
  <c r="S29" i="34"/>
  <c r="S37" i="34"/>
  <c r="S44" i="34"/>
  <c r="S35" i="34"/>
  <c r="S50" i="34"/>
  <c r="S53" i="34"/>
  <c r="S57" i="34"/>
  <c r="S28" i="34"/>
  <c r="S9" i="34"/>
  <c r="S61" i="34"/>
  <c r="S60" i="34"/>
  <c r="S59" i="34"/>
  <c r="S8" i="34"/>
  <c r="DR7" i="52"/>
  <c r="Q12" i="39"/>
  <c r="Q16" i="39"/>
  <c r="Q18" i="39"/>
  <c r="Q21" i="39"/>
  <c r="Q25" i="39"/>
  <c r="Q11" i="39"/>
  <c r="Q10" i="39"/>
  <c r="Q30" i="39"/>
  <c r="Q29" i="39"/>
  <c r="Q37" i="39"/>
  <c r="Q44" i="39"/>
  <c r="Q35" i="39"/>
  <c r="Q50" i="39"/>
  <c r="Q53" i="39"/>
  <c r="Q57" i="39"/>
  <c r="Q28" i="39"/>
  <c r="Q9" i="39"/>
  <c r="Q61" i="39"/>
  <c r="Q60" i="39"/>
  <c r="Q59" i="39"/>
  <c r="Q8" i="39"/>
  <c r="DS7" i="52"/>
  <c r="T12" i="30"/>
  <c r="T16" i="30"/>
  <c r="T18" i="30"/>
  <c r="T21" i="30"/>
  <c r="T25" i="30"/>
  <c r="T11" i="30"/>
  <c r="T10" i="30"/>
  <c r="T30" i="30"/>
  <c r="T29" i="30"/>
  <c r="T37" i="30"/>
  <c r="T44" i="30"/>
  <c r="T35" i="30"/>
  <c r="T50" i="30"/>
  <c r="T53" i="30"/>
  <c r="T57" i="30"/>
  <c r="T28" i="30"/>
  <c r="T9" i="30"/>
  <c r="T61" i="30"/>
  <c r="T60" i="30"/>
  <c r="T59" i="30"/>
  <c r="T8" i="30"/>
  <c r="DT7" i="52"/>
  <c r="P12" i="38"/>
  <c r="P16" i="38"/>
  <c r="P18" i="38"/>
  <c r="P21" i="38"/>
  <c r="P25" i="38"/>
  <c r="P11" i="38"/>
  <c r="P10" i="38"/>
  <c r="P30" i="38"/>
  <c r="P29" i="38"/>
  <c r="P37" i="38"/>
  <c r="P44" i="38"/>
  <c r="P35" i="38"/>
  <c r="P50" i="38"/>
  <c r="P53" i="38"/>
  <c r="P57" i="38"/>
  <c r="P28" i="38"/>
  <c r="P9" i="38"/>
  <c r="P61" i="38"/>
  <c r="P60" i="38"/>
  <c r="P59" i="38"/>
  <c r="P8" i="38"/>
  <c r="DU7" i="52"/>
  <c r="T12" i="37"/>
  <c r="T16" i="37"/>
  <c r="T18" i="37"/>
  <c r="T21" i="37"/>
  <c r="T25" i="37"/>
  <c r="T11" i="37"/>
  <c r="T10" i="37"/>
  <c r="T30" i="37"/>
  <c r="T29" i="37"/>
  <c r="T37" i="37"/>
  <c r="T44" i="37"/>
  <c r="T35" i="37"/>
  <c r="T50" i="37"/>
  <c r="T53" i="37"/>
  <c r="T57" i="37"/>
  <c r="T28" i="37"/>
  <c r="T9" i="37"/>
  <c r="T61" i="37"/>
  <c r="T60" i="37"/>
  <c r="T59" i="37"/>
  <c r="T8" i="37"/>
  <c r="DV7" i="52"/>
  <c r="P12" i="31"/>
  <c r="P16" i="31"/>
  <c r="P18" i="31"/>
  <c r="P21" i="31"/>
  <c r="P25" i="31"/>
  <c r="P11" i="31"/>
  <c r="P10" i="31"/>
  <c r="P30" i="31"/>
  <c r="P29" i="31"/>
  <c r="P37" i="31"/>
  <c r="P44" i="31"/>
  <c r="P35" i="31"/>
  <c r="P50" i="31"/>
  <c r="P53" i="31"/>
  <c r="P57" i="31"/>
  <c r="P28" i="31"/>
  <c r="P9" i="31"/>
  <c r="P61" i="31"/>
  <c r="P60" i="31"/>
  <c r="P59" i="31"/>
  <c r="P8" i="31"/>
  <c r="DW7" i="52"/>
  <c r="M12" i="36"/>
  <c r="M16" i="36"/>
  <c r="M18" i="36"/>
  <c r="M21" i="36"/>
  <c r="M25" i="36"/>
  <c r="M11" i="36"/>
  <c r="M10" i="36"/>
  <c r="M30" i="36"/>
  <c r="M29" i="36"/>
  <c r="M37" i="36"/>
  <c r="M44" i="36"/>
  <c r="M35" i="36"/>
  <c r="M50" i="36"/>
  <c r="M53" i="36"/>
  <c r="M57" i="36"/>
  <c r="M28" i="36"/>
  <c r="M9" i="36"/>
  <c r="M61" i="36"/>
  <c r="M60" i="36"/>
  <c r="M59" i="36"/>
  <c r="M8" i="36"/>
  <c r="DX7" i="52"/>
  <c r="M12" i="35"/>
  <c r="M16" i="35"/>
  <c r="M18" i="35"/>
  <c r="M21" i="35"/>
  <c r="M25" i="35"/>
  <c r="M11" i="35"/>
  <c r="M10" i="35"/>
  <c r="M30" i="35"/>
  <c r="M29" i="35"/>
  <c r="M37" i="35"/>
  <c r="M44" i="35"/>
  <c r="M35" i="35"/>
  <c r="M50" i="35"/>
  <c r="M53" i="35"/>
  <c r="M57" i="35"/>
  <c r="M28" i="35"/>
  <c r="M9" i="35"/>
  <c r="M61" i="35"/>
  <c r="M60" i="35"/>
  <c r="M59" i="35"/>
  <c r="M8" i="35"/>
  <c r="DY7" i="52"/>
  <c r="P12" i="32"/>
  <c r="P16" i="32"/>
  <c r="P18" i="32"/>
  <c r="P21" i="32"/>
  <c r="P25" i="32"/>
  <c r="P11" i="32"/>
  <c r="P10" i="32"/>
  <c r="P30" i="32"/>
  <c r="P29" i="32"/>
  <c r="P37" i="32"/>
  <c r="P44" i="32"/>
  <c r="P35" i="32"/>
  <c r="P50" i="32"/>
  <c r="P53" i="32"/>
  <c r="P57" i="32"/>
  <c r="P28" i="32"/>
  <c r="P9" i="32"/>
  <c r="P61" i="32"/>
  <c r="P60" i="32"/>
  <c r="P59" i="32"/>
  <c r="P8" i="32"/>
  <c r="DZ7" i="52"/>
  <c r="DC8" i="52"/>
  <c r="DD8" i="52"/>
  <c r="DE8" i="52"/>
  <c r="DF8" i="52"/>
  <c r="DG8" i="52"/>
  <c r="DH8" i="52"/>
  <c r="DI8" i="52"/>
  <c r="DJ8" i="52"/>
  <c r="DK8" i="52"/>
  <c r="DL8" i="52"/>
  <c r="DM8" i="52"/>
  <c r="DN8" i="52"/>
  <c r="DO8" i="52"/>
  <c r="DP8" i="52"/>
  <c r="DQ8" i="52"/>
  <c r="DR8" i="52"/>
  <c r="DS8" i="52"/>
  <c r="DT8" i="52"/>
  <c r="DU8" i="52"/>
  <c r="DV8" i="52"/>
  <c r="DW8" i="52"/>
  <c r="DX8" i="52"/>
  <c r="DY8" i="52"/>
  <c r="DZ8" i="52"/>
  <c r="DC9" i="52"/>
  <c r="DD9" i="52"/>
  <c r="DE9" i="52"/>
  <c r="DF9" i="52"/>
  <c r="DG9" i="52"/>
  <c r="DH9" i="52"/>
  <c r="DI9" i="52"/>
  <c r="DJ9" i="52"/>
  <c r="DK9" i="52"/>
  <c r="DL9" i="52"/>
  <c r="DM9" i="52"/>
  <c r="DN9" i="52"/>
  <c r="DO9" i="52"/>
  <c r="DP9" i="52"/>
  <c r="DQ9" i="52"/>
  <c r="DR9" i="52"/>
  <c r="DS9" i="52"/>
  <c r="DT9" i="52"/>
  <c r="DU9" i="52"/>
  <c r="DV9" i="52"/>
  <c r="DW9" i="52"/>
  <c r="DX9" i="52"/>
  <c r="DY9" i="52"/>
  <c r="DZ9" i="52"/>
  <c r="DC10" i="52"/>
  <c r="DD10" i="52"/>
  <c r="DE10" i="52"/>
  <c r="DF10" i="52"/>
  <c r="DG10" i="52"/>
  <c r="DH10" i="52"/>
  <c r="DI10" i="52"/>
  <c r="DJ10" i="52"/>
  <c r="DK10" i="52"/>
  <c r="DL10" i="52"/>
  <c r="DM10" i="52"/>
  <c r="DN10" i="52"/>
  <c r="DO10" i="52"/>
  <c r="DP10" i="52"/>
  <c r="DQ10" i="52"/>
  <c r="DR10" i="52"/>
  <c r="DS10" i="52"/>
  <c r="DT10" i="52"/>
  <c r="DU10" i="52"/>
  <c r="DV10" i="52"/>
  <c r="DW10" i="52"/>
  <c r="DX10" i="52"/>
  <c r="DY10" i="52"/>
  <c r="DZ10" i="52"/>
  <c r="DC11" i="52"/>
  <c r="DD11" i="52"/>
  <c r="DE11" i="52"/>
  <c r="DF11" i="52"/>
  <c r="DG11" i="52"/>
  <c r="DH11" i="52"/>
  <c r="DI11" i="52"/>
  <c r="DJ11" i="52"/>
  <c r="DK11" i="52"/>
  <c r="DL11" i="52"/>
  <c r="DM11" i="52"/>
  <c r="DN11" i="52"/>
  <c r="DO11" i="52"/>
  <c r="DP11" i="52"/>
  <c r="DQ11" i="52"/>
  <c r="DR11" i="52"/>
  <c r="DS11" i="52"/>
  <c r="DT11" i="52"/>
  <c r="DU11" i="52"/>
  <c r="DV11" i="52"/>
  <c r="DW11" i="52"/>
  <c r="DX11" i="52"/>
  <c r="DY11" i="52"/>
  <c r="DZ11" i="52"/>
  <c r="DC12" i="52"/>
  <c r="DD12" i="52"/>
  <c r="DE12" i="52"/>
  <c r="DF12" i="52"/>
  <c r="DG12" i="52"/>
  <c r="DH12" i="52"/>
  <c r="DI12" i="52"/>
  <c r="DJ12" i="52"/>
  <c r="DK12" i="52"/>
  <c r="DL12" i="52"/>
  <c r="DM12" i="52"/>
  <c r="DN12" i="52"/>
  <c r="DO12" i="52"/>
  <c r="DP12" i="52"/>
  <c r="DQ12" i="52"/>
  <c r="DR12" i="52"/>
  <c r="DS12" i="52"/>
  <c r="DT12" i="52"/>
  <c r="DU12" i="52"/>
  <c r="DV12" i="52"/>
  <c r="DW12" i="52"/>
  <c r="DX12" i="52"/>
  <c r="DY12" i="52"/>
  <c r="DZ12" i="52"/>
  <c r="DC13" i="52"/>
  <c r="DD13" i="52"/>
  <c r="DE13" i="52"/>
  <c r="DF13" i="52"/>
  <c r="DG13" i="52"/>
  <c r="DH13" i="52"/>
  <c r="DI13" i="52"/>
  <c r="DJ13" i="52"/>
  <c r="DK13" i="52"/>
  <c r="DL13" i="52"/>
  <c r="DM13" i="52"/>
  <c r="DN13" i="52"/>
  <c r="DO13" i="52"/>
  <c r="DP13" i="52"/>
  <c r="DQ13" i="52"/>
  <c r="DR13" i="52"/>
  <c r="DS13" i="52"/>
  <c r="DT13" i="52"/>
  <c r="DU13" i="52"/>
  <c r="DV13" i="52"/>
  <c r="DW13" i="52"/>
  <c r="DX13" i="52"/>
  <c r="DY13" i="52"/>
  <c r="DZ13" i="52"/>
  <c r="DC14" i="52"/>
  <c r="DD14" i="52"/>
  <c r="DE14" i="52"/>
  <c r="DF14" i="52"/>
  <c r="DG14" i="52"/>
  <c r="DH14" i="52"/>
  <c r="DI14" i="52"/>
  <c r="DJ14" i="52"/>
  <c r="DK14" i="52"/>
  <c r="DL14" i="52"/>
  <c r="DM14" i="52"/>
  <c r="DN14" i="52"/>
  <c r="DO14" i="52"/>
  <c r="DP14" i="52"/>
  <c r="DQ14" i="52"/>
  <c r="DR14" i="52"/>
  <c r="DS14" i="52"/>
  <c r="DT14" i="52"/>
  <c r="DU14" i="52"/>
  <c r="DV14" i="52"/>
  <c r="DW14" i="52"/>
  <c r="DX14" i="52"/>
  <c r="DY14" i="52"/>
  <c r="DZ14" i="52"/>
  <c r="DC15" i="52"/>
  <c r="DD15" i="52"/>
  <c r="DE15" i="52"/>
  <c r="DF15" i="52"/>
  <c r="DG15" i="52"/>
  <c r="DH15" i="52"/>
  <c r="DI15" i="52"/>
  <c r="DJ15" i="52"/>
  <c r="DK15" i="52"/>
  <c r="DL15" i="52"/>
  <c r="DM15" i="52"/>
  <c r="DN15" i="52"/>
  <c r="DO15" i="52"/>
  <c r="DP15" i="52"/>
  <c r="DQ15" i="52"/>
  <c r="DR15" i="52"/>
  <c r="DS15" i="52"/>
  <c r="DT15" i="52"/>
  <c r="DU15" i="52"/>
  <c r="DV15" i="52"/>
  <c r="DW15" i="52"/>
  <c r="DX15" i="52"/>
  <c r="DY15" i="52"/>
  <c r="DZ15" i="52"/>
  <c r="DC16" i="52"/>
  <c r="DD16" i="52"/>
  <c r="DE16" i="52"/>
  <c r="DF16" i="52"/>
  <c r="DG16" i="52"/>
  <c r="DH16" i="52"/>
  <c r="DI16" i="52"/>
  <c r="DJ16" i="52"/>
  <c r="DK16" i="52"/>
  <c r="DL16" i="52"/>
  <c r="DM16" i="52"/>
  <c r="DN16" i="52"/>
  <c r="DO16" i="52"/>
  <c r="DP16" i="52"/>
  <c r="DQ16" i="52"/>
  <c r="DR16" i="52"/>
  <c r="DS16" i="52"/>
  <c r="DT16" i="52"/>
  <c r="DU16" i="52"/>
  <c r="DV16" i="52"/>
  <c r="DW16" i="52"/>
  <c r="DX16" i="52"/>
  <c r="DY16" i="52"/>
  <c r="DZ16" i="52"/>
  <c r="DC17" i="52"/>
  <c r="DD17" i="52"/>
  <c r="DE17" i="52"/>
  <c r="DF17" i="52"/>
  <c r="DG17" i="52"/>
  <c r="DH17" i="52"/>
  <c r="DI17" i="52"/>
  <c r="DJ17" i="52"/>
  <c r="DK17" i="52"/>
  <c r="DL17" i="52"/>
  <c r="DM17" i="52"/>
  <c r="DN17" i="52"/>
  <c r="DO17" i="52"/>
  <c r="DP17" i="52"/>
  <c r="DQ17" i="52"/>
  <c r="DR17" i="52"/>
  <c r="DS17" i="52"/>
  <c r="DT17" i="52"/>
  <c r="DU17" i="52"/>
  <c r="DV17" i="52"/>
  <c r="DW17" i="52"/>
  <c r="DX17" i="52"/>
  <c r="DY17" i="52"/>
  <c r="DZ17" i="52"/>
  <c r="DC18" i="52"/>
  <c r="DD18" i="52"/>
  <c r="DE18" i="52"/>
  <c r="DF18" i="52"/>
  <c r="DG18" i="52"/>
  <c r="DH18" i="52"/>
  <c r="DI18" i="52"/>
  <c r="DJ18" i="52"/>
  <c r="DK18" i="52"/>
  <c r="DL18" i="52"/>
  <c r="DM18" i="52"/>
  <c r="DN18" i="52"/>
  <c r="DO18" i="52"/>
  <c r="DP18" i="52"/>
  <c r="DQ18" i="52"/>
  <c r="DR18" i="52"/>
  <c r="DS18" i="52"/>
  <c r="DT18" i="52"/>
  <c r="DU18" i="52"/>
  <c r="DV18" i="52"/>
  <c r="DW18" i="52"/>
  <c r="DX18" i="52"/>
  <c r="DY18" i="52"/>
  <c r="DZ18" i="52"/>
  <c r="DC19" i="52"/>
  <c r="DD19" i="52"/>
  <c r="DE19" i="52"/>
  <c r="DF19" i="52"/>
  <c r="DG19" i="52"/>
  <c r="DH19" i="52"/>
  <c r="DI19" i="52"/>
  <c r="DJ19" i="52"/>
  <c r="DK19" i="52"/>
  <c r="DL19" i="52"/>
  <c r="DM19" i="52"/>
  <c r="DN19" i="52"/>
  <c r="DO19" i="52"/>
  <c r="DP19" i="52"/>
  <c r="DQ19" i="52"/>
  <c r="DR19" i="52"/>
  <c r="DS19" i="52"/>
  <c r="DT19" i="52"/>
  <c r="DU19" i="52"/>
  <c r="DV19" i="52"/>
  <c r="DW19" i="52"/>
  <c r="DX19" i="52"/>
  <c r="DY19" i="52"/>
  <c r="DZ19" i="52"/>
  <c r="DC20" i="52"/>
  <c r="DD20" i="52"/>
  <c r="DE20" i="52"/>
  <c r="DF20" i="52"/>
  <c r="DG20" i="52"/>
  <c r="DH20" i="52"/>
  <c r="DI20" i="52"/>
  <c r="DJ20" i="52"/>
  <c r="DK20" i="52"/>
  <c r="DL20" i="52"/>
  <c r="DM20" i="52"/>
  <c r="DN20" i="52"/>
  <c r="DO20" i="52"/>
  <c r="DP20" i="52"/>
  <c r="DQ20" i="52"/>
  <c r="DR20" i="52"/>
  <c r="DS20" i="52"/>
  <c r="DT20" i="52"/>
  <c r="DU20" i="52"/>
  <c r="DV20" i="52"/>
  <c r="DW20" i="52"/>
  <c r="DX20" i="52"/>
  <c r="DY20" i="52"/>
  <c r="DZ20" i="52"/>
  <c r="DC21" i="52"/>
  <c r="DD21" i="52"/>
  <c r="DE21" i="52"/>
  <c r="DF21" i="52"/>
  <c r="DG21" i="52"/>
  <c r="DH21" i="52"/>
  <c r="DI21" i="52"/>
  <c r="DJ21" i="52"/>
  <c r="DK21" i="52"/>
  <c r="DL21" i="52"/>
  <c r="DM21" i="52"/>
  <c r="DN21" i="52"/>
  <c r="DO21" i="52"/>
  <c r="DP21" i="52"/>
  <c r="DQ21" i="52"/>
  <c r="DR21" i="52"/>
  <c r="DS21" i="52"/>
  <c r="DT21" i="52"/>
  <c r="DU21" i="52"/>
  <c r="DV21" i="52"/>
  <c r="DW21" i="52"/>
  <c r="DX21" i="52"/>
  <c r="DY21" i="52"/>
  <c r="DZ21" i="52"/>
  <c r="DC22" i="52"/>
  <c r="DD22" i="52"/>
  <c r="DE22" i="52"/>
  <c r="DF22" i="52"/>
  <c r="DG22" i="52"/>
  <c r="DH22" i="52"/>
  <c r="DI22" i="52"/>
  <c r="DJ22" i="52"/>
  <c r="DK22" i="52"/>
  <c r="DL22" i="52"/>
  <c r="DM22" i="52"/>
  <c r="DN22" i="52"/>
  <c r="DO22" i="52"/>
  <c r="DP22" i="52"/>
  <c r="DQ22" i="52"/>
  <c r="DR22" i="52"/>
  <c r="DS22" i="52"/>
  <c r="DT22" i="52"/>
  <c r="DU22" i="52"/>
  <c r="DV22" i="52"/>
  <c r="DW22" i="52"/>
  <c r="DX22" i="52"/>
  <c r="DY22" i="52"/>
  <c r="DZ22" i="52"/>
  <c r="DC23" i="52"/>
  <c r="DD23" i="52"/>
  <c r="DE23" i="52"/>
  <c r="DF23" i="52"/>
  <c r="DG23" i="52"/>
  <c r="DH23" i="52"/>
  <c r="DI23" i="52"/>
  <c r="DJ23" i="52"/>
  <c r="DK23" i="52"/>
  <c r="DL23" i="52"/>
  <c r="DM23" i="52"/>
  <c r="DN23" i="52"/>
  <c r="DO23" i="52"/>
  <c r="DP23" i="52"/>
  <c r="DQ23" i="52"/>
  <c r="DR23" i="52"/>
  <c r="DS23" i="52"/>
  <c r="DT23" i="52"/>
  <c r="DU23" i="52"/>
  <c r="DV23" i="52"/>
  <c r="DW23" i="52"/>
  <c r="DX23" i="52"/>
  <c r="DY23" i="52"/>
  <c r="DZ23" i="52"/>
  <c r="DC24" i="52"/>
  <c r="DD24" i="52"/>
  <c r="DE24" i="52"/>
  <c r="DF24" i="52"/>
  <c r="DG24" i="52"/>
  <c r="DH24" i="52"/>
  <c r="DI24" i="52"/>
  <c r="DJ24" i="52"/>
  <c r="DK24" i="52"/>
  <c r="DL24" i="52"/>
  <c r="DM24" i="52"/>
  <c r="DN24" i="52"/>
  <c r="DO24" i="52"/>
  <c r="DP24" i="52"/>
  <c r="DQ24" i="52"/>
  <c r="DR24" i="52"/>
  <c r="DS24" i="52"/>
  <c r="DT24" i="52"/>
  <c r="DU24" i="52"/>
  <c r="DV24" i="52"/>
  <c r="DW24" i="52"/>
  <c r="DX24" i="52"/>
  <c r="DY24" i="52"/>
  <c r="DZ24" i="52"/>
  <c r="DC25" i="52"/>
  <c r="DD25" i="52"/>
  <c r="DE25" i="52"/>
  <c r="DF25" i="52"/>
  <c r="DG25" i="52"/>
  <c r="DH25" i="52"/>
  <c r="DI25" i="52"/>
  <c r="DJ25" i="52"/>
  <c r="DK25" i="52"/>
  <c r="DL25" i="52"/>
  <c r="DM25" i="52"/>
  <c r="DN25" i="52"/>
  <c r="DO25" i="52"/>
  <c r="DP25" i="52"/>
  <c r="DQ25" i="52"/>
  <c r="DR25" i="52"/>
  <c r="DS25" i="52"/>
  <c r="DT25" i="52"/>
  <c r="DU25" i="52"/>
  <c r="DV25" i="52"/>
  <c r="DW25" i="52"/>
  <c r="DX25" i="52"/>
  <c r="DY25" i="52"/>
  <c r="DZ25" i="52"/>
  <c r="DC26" i="52"/>
  <c r="DD26" i="52"/>
  <c r="DE26" i="52"/>
  <c r="DF26" i="52"/>
  <c r="DG26" i="52"/>
  <c r="DH26" i="52"/>
  <c r="DI26" i="52"/>
  <c r="DJ26" i="52"/>
  <c r="DK26" i="52"/>
  <c r="DL26" i="52"/>
  <c r="DM26" i="52"/>
  <c r="DN26" i="52"/>
  <c r="DO26" i="52"/>
  <c r="DP26" i="52"/>
  <c r="DQ26" i="52"/>
  <c r="DR26" i="52"/>
  <c r="DS26" i="52"/>
  <c r="DT26" i="52"/>
  <c r="DU26" i="52"/>
  <c r="DV26" i="52"/>
  <c r="DW26" i="52"/>
  <c r="DX26" i="52"/>
  <c r="DY26" i="52"/>
  <c r="DZ26" i="52"/>
  <c r="DC27" i="52"/>
  <c r="DD27" i="52"/>
  <c r="DE27" i="52"/>
  <c r="DF27" i="52"/>
  <c r="DG27" i="52"/>
  <c r="DH27" i="52"/>
  <c r="DI27" i="52"/>
  <c r="DJ27" i="52"/>
  <c r="DK27" i="52"/>
  <c r="DL27" i="52"/>
  <c r="DM27" i="52"/>
  <c r="DN27" i="52"/>
  <c r="DO27" i="52"/>
  <c r="DP27" i="52"/>
  <c r="DQ27" i="52"/>
  <c r="DR27" i="52"/>
  <c r="DS27" i="52"/>
  <c r="DT27" i="52"/>
  <c r="DU27" i="52"/>
  <c r="DV27" i="52"/>
  <c r="DW27" i="52"/>
  <c r="DX27" i="52"/>
  <c r="DY27" i="52"/>
  <c r="DZ27" i="52"/>
  <c r="DC28" i="52"/>
  <c r="DD28" i="52"/>
  <c r="DE28" i="52"/>
  <c r="DF28" i="52"/>
  <c r="DG28" i="52"/>
  <c r="DH28" i="52"/>
  <c r="DI28" i="52"/>
  <c r="DJ28" i="52"/>
  <c r="DK28" i="52"/>
  <c r="DL28" i="52"/>
  <c r="DM28" i="52"/>
  <c r="DN28" i="52"/>
  <c r="DO28" i="52"/>
  <c r="DP28" i="52"/>
  <c r="DQ28" i="52"/>
  <c r="DR28" i="52"/>
  <c r="DS28" i="52"/>
  <c r="DT28" i="52"/>
  <c r="DU28" i="52"/>
  <c r="DV28" i="52"/>
  <c r="DW28" i="52"/>
  <c r="DX28" i="52"/>
  <c r="DY28" i="52"/>
  <c r="DZ28" i="52"/>
  <c r="DC29" i="52"/>
  <c r="DD29" i="52"/>
  <c r="DE29" i="52"/>
  <c r="DF29" i="52"/>
  <c r="DG29" i="52"/>
  <c r="DH29" i="52"/>
  <c r="DI29" i="52"/>
  <c r="DJ29" i="52"/>
  <c r="DK29" i="52"/>
  <c r="DL29" i="52"/>
  <c r="DM29" i="52"/>
  <c r="DN29" i="52"/>
  <c r="DO29" i="52"/>
  <c r="DP29" i="52"/>
  <c r="DQ29" i="52"/>
  <c r="DR29" i="52"/>
  <c r="DS29" i="52"/>
  <c r="DT29" i="52"/>
  <c r="DU29" i="52"/>
  <c r="DV29" i="52"/>
  <c r="DW29" i="52"/>
  <c r="DX29" i="52"/>
  <c r="DY29" i="52"/>
  <c r="DZ29" i="52"/>
  <c r="DC30" i="52"/>
  <c r="DD30" i="52"/>
  <c r="DE30" i="52"/>
  <c r="DF30" i="52"/>
  <c r="DG30" i="52"/>
  <c r="DH30" i="52"/>
  <c r="DI30" i="52"/>
  <c r="DJ30" i="52"/>
  <c r="DK30" i="52"/>
  <c r="DL30" i="52"/>
  <c r="DM30" i="52"/>
  <c r="DN30" i="52"/>
  <c r="DO30" i="52"/>
  <c r="DP30" i="52"/>
  <c r="DQ30" i="52"/>
  <c r="DR30" i="52"/>
  <c r="DS30" i="52"/>
  <c r="DT30" i="52"/>
  <c r="DU30" i="52"/>
  <c r="DV30" i="52"/>
  <c r="DW30" i="52"/>
  <c r="DX30" i="52"/>
  <c r="DY30" i="52"/>
  <c r="DZ30" i="52"/>
  <c r="DC31" i="52"/>
  <c r="DD31" i="52"/>
  <c r="DE31" i="52"/>
  <c r="DF31" i="52"/>
  <c r="DG31" i="52"/>
  <c r="DH31" i="52"/>
  <c r="DI31" i="52"/>
  <c r="DJ31" i="52"/>
  <c r="DK31" i="52"/>
  <c r="DL31" i="52"/>
  <c r="DM31" i="52"/>
  <c r="DN31" i="52"/>
  <c r="DO31" i="52"/>
  <c r="DP31" i="52"/>
  <c r="DQ31" i="52"/>
  <c r="DR31" i="52"/>
  <c r="DS31" i="52"/>
  <c r="DT31" i="52"/>
  <c r="DU31" i="52"/>
  <c r="DV31" i="52"/>
  <c r="DW31" i="52"/>
  <c r="DX31" i="52"/>
  <c r="DY31" i="52"/>
  <c r="DZ31" i="52"/>
  <c r="DC32" i="52"/>
  <c r="DD32" i="52"/>
  <c r="DE32" i="52"/>
  <c r="DF32" i="52"/>
  <c r="DG32" i="52"/>
  <c r="DH32" i="52"/>
  <c r="DI32" i="52"/>
  <c r="DJ32" i="52"/>
  <c r="DK32" i="52"/>
  <c r="DL32" i="52"/>
  <c r="DM32" i="52"/>
  <c r="DN32" i="52"/>
  <c r="DO32" i="52"/>
  <c r="DP32" i="52"/>
  <c r="DQ32" i="52"/>
  <c r="DR32" i="52"/>
  <c r="DS32" i="52"/>
  <c r="DT32" i="52"/>
  <c r="DU32" i="52"/>
  <c r="DV32" i="52"/>
  <c r="DW32" i="52"/>
  <c r="DX32" i="52"/>
  <c r="DY32" i="52"/>
  <c r="DZ32" i="52"/>
  <c r="DC33" i="52"/>
  <c r="DD33" i="52"/>
  <c r="DE33" i="52"/>
  <c r="DF33" i="52"/>
  <c r="DG33" i="52"/>
  <c r="DH33" i="52"/>
  <c r="DI33" i="52"/>
  <c r="DJ33" i="52"/>
  <c r="DK33" i="52"/>
  <c r="DL33" i="52"/>
  <c r="DM33" i="52"/>
  <c r="DN33" i="52"/>
  <c r="DO33" i="52"/>
  <c r="DP33" i="52"/>
  <c r="DQ33" i="52"/>
  <c r="DR33" i="52"/>
  <c r="DS33" i="52"/>
  <c r="DT33" i="52"/>
  <c r="DU33" i="52"/>
  <c r="DV33" i="52"/>
  <c r="DW33" i="52"/>
  <c r="DX33" i="52"/>
  <c r="DY33" i="52"/>
  <c r="DZ33" i="52"/>
  <c r="DC34" i="52"/>
  <c r="DD34" i="52"/>
  <c r="DE34" i="52"/>
  <c r="DF34" i="52"/>
  <c r="DG34" i="52"/>
  <c r="DH34" i="52"/>
  <c r="DI34" i="52"/>
  <c r="DJ34" i="52"/>
  <c r="DK34" i="52"/>
  <c r="DL34" i="52"/>
  <c r="DM34" i="52"/>
  <c r="DN34" i="52"/>
  <c r="DO34" i="52"/>
  <c r="DP34" i="52"/>
  <c r="DQ34" i="52"/>
  <c r="DR34" i="52"/>
  <c r="DS34" i="52"/>
  <c r="DT34" i="52"/>
  <c r="DU34" i="52"/>
  <c r="DV34" i="52"/>
  <c r="DW34" i="52"/>
  <c r="DX34" i="52"/>
  <c r="DY34" i="52"/>
  <c r="DZ34" i="52"/>
  <c r="DC35" i="52"/>
  <c r="DD35" i="52"/>
  <c r="DE35" i="52"/>
  <c r="DF35" i="52"/>
  <c r="DG35" i="52"/>
  <c r="DH35" i="52"/>
  <c r="DI35" i="52"/>
  <c r="DJ35" i="52"/>
  <c r="DK35" i="52"/>
  <c r="DL35" i="52"/>
  <c r="DM35" i="52"/>
  <c r="DN35" i="52"/>
  <c r="DO35" i="52"/>
  <c r="DP35" i="52"/>
  <c r="DQ35" i="52"/>
  <c r="DR35" i="52"/>
  <c r="DS35" i="52"/>
  <c r="DT35" i="52"/>
  <c r="DU35" i="52"/>
  <c r="DV35" i="52"/>
  <c r="DW35" i="52"/>
  <c r="DX35" i="52"/>
  <c r="DY35" i="52"/>
  <c r="DZ35" i="52"/>
  <c r="DC36" i="52"/>
  <c r="DD36" i="52"/>
  <c r="DE36" i="52"/>
  <c r="DF36" i="52"/>
  <c r="DG36" i="52"/>
  <c r="DH36" i="52"/>
  <c r="DI36" i="52"/>
  <c r="DJ36" i="52"/>
  <c r="DK36" i="52"/>
  <c r="DL36" i="52"/>
  <c r="DM36" i="52"/>
  <c r="DN36" i="52"/>
  <c r="DO36" i="52"/>
  <c r="DP36" i="52"/>
  <c r="DQ36" i="52"/>
  <c r="DR36" i="52"/>
  <c r="DS36" i="52"/>
  <c r="DT36" i="52"/>
  <c r="DU36" i="52"/>
  <c r="DV36" i="52"/>
  <c r="DW36" i="52"/>
  <c r="DX36" i="52"/>
  <c r="DY36" i="52"/>
  <c r="DZ36" i="52"/>
  <c r="DC37" i="52"/>
  <c r="DD37" i="52"/>
  <c r="DE37" i="52"/>
  <c r="DF37" i="52"/>
  <c r="DG37" i="52"/>
  <c r="DH37" i="52"/>
  <c r="DI37" i="52"/>
  <c r="DJ37" i="52"/>
  <c r="DK37" i="52"/>
  <c r="DL37" i="52"/>
  <c r="DM37" i="52"/>
  <c r="DN37" i="52"/>
  <c r="DO37" i="52"/>
  <c r="DP37" i="52"/>
  <c r="DQ37" i="52"/>
  <c r="DR37" i="52"/>
  <c r="DS37" i="52"/>
  <c r="DT37" i="52"/>
  <c r="DU37" i="52"/>
  <c r="DV37" i="52"/>
  <c r="DW37" i="52"/>
  <c r="DX37" i="52"/>
  <c r="DY37" i="52"/>
  <c r="DZ37" i="52"/>
  <c r="DC38" i="52"/>
  <c r="DD38" i="52"/>
  <c r="DE38" i="52"/>
  <c r="DF38" i="52"/>
  <c r="DG38" i="52"/>
  <c r="DH38" i="52"/>
  <c r="DI38" i="52"/>
  <c r="DJ38" i="52"/>
  <c r="DK38" i="52"/>
  <c r="DL38" i="52"/>
  <c r="DM38" i="52"/>
  <c r="DN38" i="52"/>
  <c r="DO38" i="52"/>
  <c r="DP38" i="52"/>
  <c r="DQ38" i="52"/>
  <c r="DR38" i="52"/>
  <c r="DS38" i="52"/>
  <c r="DT38" i="52"/>
  <c r="DU38" i="52"/>
  <c r="DV38" i="52"/>
  <c r="DW38" i="52"/>
  <c r="DX38" i="52"/>
  <c r="DY38" i="52"/>
  <c r="DZ38" i="52"/>
  <c r="DC39" i="52"/>
  <c r="DD39" i="52"/>
  <c r="DE39" i="52"/>
  <c r="DF39" i="52"/>
  <c r="DG39" i="52"/>
  <c r="DH39" i="52"/>
  <c r="DI39" i="52"/>
  <c r="DJ39" i="52"/>
  <c r="DK39" i="52"/>
  <c r="DL39" i="52"/>
  <c r="DM39" i="52"/>
  <c r="DN39" i="52"/>
  <c r="DO39" i="52"/>
  <c r="DP39" i="52"/>
  <c r="DQ39" i="52"/>
  <c r="DR39" i="52"/>
  <c r="DS39" i="52"/>
  <c r="DT39" i="52"/>
  <c r="DU39" i="52"/>
  <c r="DV39" i="52"/>
  <c r="DW39" i="52"/>
  <c r="DX39" i="52"/>
  <c r="DY39" i="52"/>
  <c r="DZ39" i="52"/>
  <c r="DC40" i="52"/>
  <c r="DD40" i="52"/>
  <c r="DE40" i="52"/>
  <c r="DF40" i="52"/>
  <c r="DG40" i="52"/>
  <c r="DH40" i="52"/>
  <c r="DI40" i="52"/>
  <c r="DJ40" i="52"/>
  <c r="DK40" i="52"/>
  <c r="DL40" i="52"/>
  <c r="DM40" i="52"/>
  <c r="DN40" i="52"/>
  <c r="DO40" i="52"/>
  <c r="DP40" i="52"/>
  <c r="DQ40" i="52"/>
  <c r="DR40" i="52"/>
  <c r="DS40" i="52"/>
  <c r="DT40" i="52"/>
  <c r="DU40" i="52"/>
  <c r="DV40" i="52"/>
  <c r="DW40" i="52"/>
  <c r="DX40" i="52"/>
  <c r="DY40" i="52"/>
  <c r="DZ40" i="52"/>
  <c r="DC41" i="52"/>
  <c r="DD41" i="52"/>
  <c r="DE41" i="52"/>
  <c r="DF41" i="52"/>
  <c r="DG41" i="52"/>
  <c r="DH41" i="52"/>
  <c r="DI41" i="52"/>
  <c r="DJ41" i="52"/>
  <c r="DK41" i="52"/>
  <c r="DL41" i="52"/>
  <c r="DM41" i="52"/>
  <c r="DN41" i="52"/>
  <c r="DO41" i="52"/>
  <c r="DP41" i="52"/>
  <c r="DQ41" i="52"/>
  <c r="DR41" i="52"/>
  <c r="DS41" i="52"/>
  <c r="DT41" i="52"/>
  <c r="DU41" i="52"/>
  <c r="DV41" i="52"/>
  <c r="DW41" i="52"/>
  <c r="DX41" i="52"/>
  <c r="DY41" i="52"/>
  <c r="DZ41" i="52"/>
  <c r="DC42" i="52"/>
  <c r="DD42" i="52"/>
  <c r="DE42" i="52"/>
  <c r="DF42" i="52"/>
  <c r="DG42" i="52"/>
  <c r="DH42" i="52"/>
  <c r="DI42" i="52"/>
  <c r="DJ42" i="52"/>
  <c r="DK42" i="52"/>
  <c r="DL42" i="52"/>
  <c r="DM42" i="52"/>
  <c r="DN42" i="52"/>
  <c r="DO42" i="52"/>
  <c r="DP42" i="52"/>
  <c r="DQ42" i="52"/>
  <c r="DR42" i="52"/>
  <c r="DS42" i="52"/>
  <c r="DT42" i="52"/>
  <c r="DU42" i="52"/>
  <c r="DV42" i="52"/>
  <c r="DW42" i="52"/>
  <c r="DX42" i="52"/>
  <c r="DY42" i="52"/>
  <c r="DZ42" i="52"/>
  <c r="DC43" i="52"/>
  <c r="DD43" i="52"/>
  <c r="DE43" i="52"/>
  <c r="DF43" i="52"/>
  <c r="DG43" i="52"/>
  <c r="DH43" i="52"/>
  <c r="DI43" i="52"/>
  <c r="DJ43" i="52"/>
  <c r="DK43" i="52"/>
  <c r="DL43" i="52"/>
  <c r="DM43" i="52"/>
  <c r="DN43" i="52"/>
  <c r="DO43" i="52"/>
  <c r="DP43" i="52"/>
  <c r="DQ43" i="52"/>
  <c r="DR43" i="52"/>
  <c r="DS43" i="52"/>
  <c r="DT43" i="52"/>
  <c r="DU43" i="52"/>
  <c r="DV43" i="52"/>
  <c r="DW43" i="52"/>
  <c r="DX43" i="52"/>
  <c r="DY43" i="52"/>
  <c r="DZ43" i="52"/>
  <c r="DC44" i="52"/>
  <c r="DD44" i="52"/>
  <c r="DE44" i="52"/>
  <c r="DF44" i="52"/>
  <c r="DG44" i="52"/>
  <c r="DH44" i="52"/>
  <c r="DI44" i="52"/>
  <c r="DJ44" i="52"/>
  <c r="DK44" i="52"/>
  <c r="DL44" i="52"/>
  <c r="DM44" i="52"/>
  <c r="DN44" i="52"/>
  <c r="DO44" i="52"/>
  <c r="DP44" i="52"/>
  <c r="DQ44" i="52"/>
  <c r="DR44" i="52"/>
  <c r="DS44" i="52"/>
  <c r="DT44" i="52"/>
  <c r="DU44" i="52"/>
  <c r="DV44" i="52"/>
  <c r="DW44" i="52"/>
  <c r="DX44" i="52"/>
  <c r="DY44" i="52"/>
  <c r="DZ44" i="52"/>
  <c r="DC45" i="52"/>
  <c r="DD45" i="52"/>
  <c r="DE45" i="52"/>
  <c r="DF45" i="52"/>
  <c r="DG45" i="52"/>
  <c r="DH45" i="52"/>
  <c r="DI45" i="52"/>
  <c r="DJ45" i="52"/>
  <c r="DK45" i="52"/>
  <c r="DL45" i="52"/>
  <c r="DM45" i="52"/>
  <c r="DN45" i="52"/>
  <c r="DO45" i="52"/>
  <c r="DP45" i="52"/>
  <c r="DQ45" i="52"/>
  <c r="DR45" i="52"/>
  <c r="DS45" i="52"/>
  <c r="DT45" i="52"/>
  <c r="DU45" i="52"/>
  <c r="DV45" i="52"/>
  <c r="DW45" i="52"/>
  <c r="DX45" i="52"/>
  <c r="DY45" i="52"/>
  <c r="DZ45" i="52"/>
  <c r="DC46" i="52"/>
  <c r="DD46" i="52"/>
  <c r="DE46" i="52"/>
  <c r="DF46" i="52"/>
  <c r="DG46" i="52"/>
  <c r="DH46" i="52"/>
  <c r="DI46" i="52"/>
  <c r="DJ46" i="52"/>
  <c r="DK46" i="52"/>
  <c r="DL46" i="52"/>
  <c r="DM46" i="52"/>
  <c r="DN46" i="52"/>
  <c r="DO46" i="52"/>
  <c r="DP46" i="52"/>
  <c r="DQ46" i="52"/>
  <c r="DR46" i="52"/>
  <c r="DS46" i="52"/>
  <c r="DT46" i="52"/>
  <c r="DU46" i="52"/>
  <c r="DV46" i="52"/>
  <c r="DW46" i="52"/>
  <c r="DX46" i="52"/>
  <c r="DY46" i="52"/>
  <c r="DZ46" i="52"/>
  <c r="DC47" i="52"/>
  <c r="DD47" i="52"/>
  <c r="DE47" i="52"/>
  <c r="DF47" i="52"/>
  <c r="DG47" i="52"/>
  <c r="DH47" i="52"/>
  <c r="DI47" i="52"/>
  <c r="DJ47" i="52"/>
  <c r="DK47" i="52"/>
  <c r="DL47" i="52"/>
  <c r="DM47" i="52"/>
  <c r="DN47" i="52"/>
  <c r="DO47" i="52"/>
  <c r="DP47" i="52"/>
  <c r="DQ47" i="52"/>
  <c r="DR47" i="52"/>
  <c r="DS47" i="52"/>
  <c r="DT47" i="52"/>
  <c r="DU47" i="52"/>
  <c r="DV47" i="52"/>
  <c r="DW47" i="52"/>
  <c r="DX47" i="52"/>
  <c r="DY47" i="52"/>
  <c r="DZ47" i="52"/>
  <c r="DC48" i="52"/>
  <c r="DD48" i="52"/>
  <c r="DE48" i="52"/>
  <c r="DF48" i="52"/>
  <c r="DG48" i="52"/>
  <c r="DH48" i="52"/>
  <c r="DI48" i="52"/>
  <c r="DJ48" i="52"/>
  <c r="DK48" i="52"/>
  <c r="DL48" i="52"/>
  <c r="DM48" i="52"/>
  <c r="DN48" i="52"/>
  <c r="DO48" i="52"/>
  <c r="DP48" i="52"/>
  <c r="DQ48" i="52"/>
  <c r="DR48" i="52"/>
  <c r="DS48" i="52"/>
  <c r="DT48" i="52"/>
  <c r="DU48" i="52"/>
  <c r="DV48" i="52"/>
  <c r="DW48" i="52"/>
  <c r="DX48" i="52"/>
  <c r="DY48" i="52"/>
  <c r="DZ48" i="52"/>
  <c r="DC49" i="52"/>
  <c r="DD49" i="52"/>
  <c r="DE49" i="52"/>
  <c r="DF49" i="52"/>
  <c r="DG49" i="52"/>
  <c r="DH49" i="52"/>
  <c r="DI49" i="52"/>
  <c r="DJ49" i="52"/>
  <c r="DK49" i="52"/>
  <c r="DL49" i="52"/>
  <c r="DM49" i="52"/>
  <c r="DN49" i="52"/>
  <c r="DO49" i="52"/>
  <c r="DP49" i="52"/>
  <c r="DQ49" i="52"/>
  <c r="DR49" i="52"/>
  <c r="DS49" i="52"/>
  <c r="DT49" i="52"/>
  <c r="DU49" i="52"/>
  <c r="DV49" i="52"/>
  <c r="DW49" i="52"/>
  <c r="DX49" i="52"/>
  <c r="DY49" i="52"/>
  <c r="DZ49" i="52"/>
  <c r="DC50" i="52"/>
  <c r="DD50" i="52"/>
  <c r="DE50" i="52"/>
  <c r="DF50" i="52"/>
  <c r="DG50" i="52"/>
  <c r="DH50" i="52"/>
  <c r="DI50" i="52"/>
  <c r="DJ50" i="52"/>
  <c r="DK50" i="52"/>
  <c r="DL50" i="52"/>
  <c r="DM50" i="52"/>
  <c r="DN50" i="52"/>
  <c r="DO50" i="52"/>
  <c r="DP50" i="52"/>
  <c r="DQ50" i="52"/>
  <c r="DR50" i="52"/>
  <c r="DS50" i="52"/>
  <c r="DT50" i="52"/>
  <c r="DU50" i="52"/>
  <c r="DV50" i="52"/>
  <c r="DW50" i="52"/>
  <c r="DX50" i="52"/>
  <c r="DY50" i="52"/>
  <c r="DZ50" i="52"/>
  <c r="DC51" i="52"/>
  <c r="DD51" i="52"/>
  <c r="DE51" i="52"/>
  <c r="DF51" i="52"/>
  <c r="DG51" i="52"/>
  <c r="DH51" i="52"/>
  <c r="DI51" i="52"/>
  <c r="DJ51" i="52"/>
  <c r="DK51" i="52"/>
  <c r="DL51" i="52"/>
  <c r="DM51" i="52"/>
  <c r="DN51" i="52"/>
  <c r="DO51" i="52"/>
  <c r="DP51" i="52"/>
  <c r="DQ51" i="52"/>
  <c r="DR51" i="52"/>
  <c r="DS51" i="52"/>
  <c r="DT51" i="52"/>
  <c r="DU51" i="52"/>
  <c r="DV51" i="52"/>
  <c r="DW51" i="52"/>
  <c r="DX51" i="52"/>
  <c r="DY51" i="52"/>
  <c r="DZ51" i="52"/>
  <c r="DC52" i="52"/>
  <c r="DD52" i="52"/>
  <c r="DE52" i="52"/>
  <c r="DF52" i="52"/>
  <c r="DG52" i="52"/>
  <c r="DH52" i="52"/>
  <c r="DI52" i="52"/>
  <c r="DJ52" i="52"/>
  <c r="DK52" i="52"/>
  <c r="DL52" i="52"/>
  <c r="DM52" i="52"/>
  <c r="DN52" i="52"/>
  <c r="DO52" i="52"/>
  <c r="DP52" i="52"/>
  <c r="DQ52" i="52"/>
  <c r="DR52" i="52"/>
  <c r="DS52" i="52"/>
  <c r="DT52" i="52"/>
  <c r="DU52" i="52"/>
  <c r="DV52" i="52"/>
  <c r="DW52" i="52"/>
  <c r="DX52" i="52"/>
  <c r="DY52" i="52"/>
  <c r="DZ52" i="52"/>
  <c r="DC53" i="52"/>
  <c r="DD53" i="52"/>
  <c r="DE53" i="52"/>
  <c r="DF53" i="52"/>
  <c r="DG53" i="52"/>
  <c r="DH53" i="52"/>
  <c r="DI53" i="52"/>
  <c r="DJ53" i="52"/>
  <c r="DK53" i="52"/>
  <c r="DL53" i="52"/>
  <c r="DM53" i="52"/>
  <c r="DN53" i="52"/>
  <c r="DO53" i="52"/>
  <c r="DP53" i="52"/>
  <c r="DQ53" i="52"/>
  <c r="DR53" i="52"/>
  <c r="DS53" i="52"/>
  <c r="DT53" i="52"/>
  <c r="DU53" i="52"/>
  <c r="DV53" i="52"/>
  <c r="DW53" i="52"/>
  <c r="DX53" i="52"/>
  <c r="DY53" i="52"/>
  <c r="DZ53" i="52"/>
  <c r="DC54" i="52"/>
  <c r="DD54" i="52"/>
  <c r="DE54" i="52"/>
  <c r="DF54" i="52"/>
  <c r="DG54" i="52"/>
  <c r="DH54" i="52"/>
  <c r="DI54" i="52"/>
  <c r="DJ54" i="52"/>
  <c r="DK54" i="52"/>
  <c r="DL54" i="52"/>
  <c r="DM54" i="52"/>
  <c r="DN54" i="52"/>
  <c r="DO54" i="52"/>
  <c r="DP54" i="52"/>
  <c r="DQ54" i="52"/>
  <c r="DR54" i="52"/>
  <c r="DS54" i="52"/>
  <c r="DT54" i="52"/>
  <c r="DU54" i="52"/>
  <c r="DV54" i="52"/>
  <c r="DW54" i="52"/>
  <c r="DX54" i="52"/>
  <c r="DY54" i="52"/>
  <c r="DZ54" i="52"/>
  <c r="DC55" i="52"/>
  <c r="DD55" i="52"/>
  <c r="DE55" i="52"/>
  <c r="DF55" i="52"/>
  <c r="DG55" i="52"/>
  <c r="DH55" i="52"/>
  <c r="DI55" i="52"/>
  <c r="DJ55" i="52"/>
  <c r="DK55" i="52"/>
  <c r="DL55" i="52"/>
  <c r="DM55" i="52"/>
  <c r="DN55" i="52"/>
  <c r="DO55" i="52"/>
  <c r="DP55" i="52"/>
  <c r="DQ55" i="52"/>
  <c r="DR55" i="52"/>
  <c r="DS55" i="52"/>
  <c r="DT55" i="52"/>
  <c r="DU55" i="52"/>
  <c r="DV55" i="52"/>
  <c r="DW55" i="52"/>
  <c r="DX55" i="52"/>
  <c r="DY55" i="52"/>
  <c r="DZ55" i="52"/>
  <c r="DC56" i="52"/>
  <c r="DD56" i="52"/>
  <c r="DE56" i="52"/>
  <c r="DF56" i="52"/>
  <c r="DG56" i="52"/>
  <c r="DH56" i="52"/>
  <c r="DI56" i="52"/>
  <c r="DJ56" i="52"/>
  <c r="DK56" i="52"/>
  <c r="DL56" i="52"/>
  <c r="DM56" i="52"/>
  <c r="DN56" i="52"/>
  <c r="DO56" i="52"/>
  <c r="DP56" i="52"/>
  <c r="DQ56" i="52"/>
  <c r="DR56" i="52"/>
  <c r="DS56" i="52"/>
  <c r="DT56" i="52"/>
  <c r="DU56" i="52"/>
  <c r="DV56" i="52"/>
  <c r="DW56" i="52"/>
  <c r="DX56" i="52"/>
  <c r="DY56" i="52"/>
  <c r="DZ56" i="52"/>
  <c r="DC57" i="52"/>
  <c r="DD57" i="52"/>
  <c r="DE57" i="52"/>
  <c r="DF57" i="52"/>
  <c r="DG57" i="52"/>
  <c r="DH57" i="52"/>
  <c r="DI57" i="52"/>
  <c r="DJ57" i="52"/>
  <c r="DK57" i="52"/>
  <c r="DL57" i="52"/>
  <c r="DM57" i="52"/>
  <c r="DN57" i="52"/>
  <c r="DO57" i="52"/>
  <c r="DP57" i="52"/>
  <c r="DQ57" i="52"/>
  <c r="DR57" i="52"/>
  <c r="DS57" i="52"/>
  <c r="DT57" i="52"/>
  <c r="DU57" i="52"/>
  <c r="DV57" i="52"/>
  <c r="DW57" i="52"/>
  <c r="DX57" i="52"/>
  <c r="DY57" i="52"/>
  <c r="DZ57" i="52"/>
  <c r="DC58" i="52"/>
  <c r="DD58" i="52"/>
  <c r="DE58" i="52"/>
  <c r="DF58" i="52"/>
  <c r="DG58" i="52"/>
  <c r="DH58" i="52"/>
  <c r="DI58" i="52"/>
  <c r="DJ58" i="52"/>
  <c r="DK58" i="52"/>
  <c r="DL58" i="52"/>
  <c r="DM58" i="52"/>
  <c r="DN58" i="52"/>
  <c r="DO58" i="52"/>
  <c r="DP58" i="52"/>
  <c r="DQ58" i="52"/>
  <c r="DR58" i="52"/>
  <c r="DS58" i="52"/>
  <c r="DT58" i="52"/>
  <c r="DU58" i="52"/>
  <c r="DV58" i="52"/>
  <c r="DW58" i="52"/>
  <c r="DX58" i="52"/>
  <c r="DY58" i="52"/>
  <c r="DZ58" i="52"/>
  <c r="DC59" i="52"/>
  <c r="DD59" i="52"/>
  <c r="DE59" i="52"/>
  <c r="DF59" i="52"/>
  <c r="DG59" i="52"/>
  <c r="DH59" i="52"/>
  <c r="DI59" i="52"/>
  <c r="DJ59" i="52"/>
  <c r="DK59" i="52"/>
  <c r="DL59" i="52"/>
  <c r="DM59" i="52"/>
  <c r="DN59" i="52"/>
  <c r="DO59" i="52"/>
  <c r="DP59" i="52"/>
  <c r="DQ59" i="52"/>
  <c r="DR59" i="52"/>
  <c r="DS59" i="52"/>
  <c r="DT59" i="52"/>
  <c r="DU59" i="52"/>
  <c r="DV59" i="52"/>
  <c r="DW59" i="52"/>
  <c r="DX59" i="52"/>
  <c r="DY59" i="52"/>
  <c r="DZ59" i="52"/>
  <c r="DC60" i="52"/>
  <c r="DD60" i="52"/>
  <c r="DE60" i="52"/>
  <c r="DF60" i="52"/>
  <c r="DG60" i="52"/>
  <c r="DH60" i="52"/>
  <c r="DI60" i="52"/>
  <c r="DJ60" i="52"/>
  <c r="DK60" i="52"/>
  <c r="DL60" i="52"/>
  <c r="DM60" i="52"/>
  <c r="DN60" i="52"/>
  <c r="DO60" i="52"/>
  <c r="DP60" i="52"/>
  <c r="DQ60" i="52"/>
  <c r="DR60" i="52"/>
  <c r="DS60" i="52"/>
  <c r="DT60" i="52"/>
  <c r="DU60" i="52"/>
  <c r="DV60" i="52"/>
  <c r="DW60" i="52"/>
  <c r="DX60" i="52"/>
  <c r="DY60" i="52"/>
  <c r="DZ60" i="52"/>
  <c r="DC61" i="52"/>
  <c r="DD61" i="52"/>
  <c r="DE61" i="52"/>
  <c r="DF61" i="52"/>
  <c r="DG61" i="52"/>
  <c r="DH61" i="52"/>
  <c r="DI61" i="52"/>
  <c r="DJ61" i="52"/>
  <c r="DK61" i="52"/>
  <c r="DL61" i="52"/>
  <c r="DM61" i="52"/>
  <c r="DN61" i="52"/>
  <c r="DO61" i="52"/>
  <c r="DP61" i="52"/>
  <c r="DQ61" i="52"/>
  <c r="DR61" i="52"/>
  <c r="DS61" i="52"/>
  <c r="DT61" i="52"/>
  <c r="DU61" i="52"/>
  <c r="DV61" i="52"/>
  <c r="DW61" i="52"/>
  <c r="DX61" i="52"/>
  <c r="DY61" i="52"/>
  <c r="DZ61" i="52"/>
  <c r="DC62" i="52"/>
  <c r="DD62" i="52"/>
  <c r="DE62" i="52"/>
  <c r="DF62" i="52"/>
  <c r="DG62" i="52"/>
  <c r="DH62" i="52"/>
  <c r="DI62" i="52"/>
  <c r="DJ62" i="52"/>
  <c r="DK62" i="52"/>
  <c r="DL62" i="52"/>
  <c r="DM62" i="52"/>
  <c r="DN62" i="52"/>
  <c r="DO62" i="52"/>
  <c r="DP62" i="52"/>
  <c r="DQ62" i="52"/>
  <c r="DR62" i="52"/>
  <c r="DS62" i="52"/>
  <c r="DT62" i="52"/>
  <c r="DU62" i="52"/>
  <c r="DV62" i="52"/>
  <c r="DW62" i="52"/>
  <c r="DX62" i="52"/>
  <c r="DY62" i="52"/>
  <c r="DZ62" i="52"/>
  <c r="U67" i="2"/>
  <c r="U66" i="2"/>
  <c r="U69" i="2"/>
  <c r="U65" i="2"/>
  <c r="U71" i="2"/>
  <c r="U64" i="2"/>
  <c r="DC63" i="52"/>
  <c r="V67" i="26"/>
  <c r="V66" i="26"/>
  <c r="V69" i="26"/>
  <c r="V65" i="26"/>
  <c r="V71" i="26"/>
  <c r="V64" i="26"/>
  <c r="DD63" i="52"/>
  <c r="AB67" i="27"/>
  <c r="AB66" i="27"/>
  <c r="AB69" i="27"/>
  <c r="AB65" i="27"/>
  <c r="AB71" i="27"/>
  <c r="AB64" i="27"/>
  <c r="DE63" i="52"/>
  <c r="Y67" i="50"/>
  <c r="Y66" i="50"/>
  <c r="Y69" i="50"/>
  <c r="Y65" i="50"/>
  <c r="Y71" i="50"/>
  <c r="Y64" i="50"/>
  <c r="DF63" i="52"/>
  <c r="X67" i="49"/>
  <c r="X66" i="49"/>
  <c r="X69" i="49"/>
  <c r="X65" i="49"/>
  <c r="X71" i="49"/>
  <c r="X64" i="49"/>
  <c r="DG63" i="52"/>
  <c r="W67" i="47"/>
  <c r="W66" i="47"/>
  <c r="W69" i="47"/>
  <c r="W65" i="47"/>
  <c r="W71" i="47"/>
  <c r="W64" i="47"/>
  <c r="DH63" i="52"/>
  <c r="S67" i="45"/>
  <c r="S66" i="45"/>
  <c r="S69" i="45"/>
  <c r="S65" i="45"/>
  <c r="S71" i="45"/>
  <c r="S64" i="45"/>
  <c r="DI63" i="52"/>
  <c r="U67" i="48"/>
  <c r="U66" i="48"/>
  <c r="U69" i="48"/>
  <c r="U65" i="48"/>
  <c r="U71" i="48"/>
  <c r="U64" i="48"/>
  <c r="DJ63" i="52"/>
  <c r="S67" i="46"/>
  <c r="S66" i="46"/>
  <c r="S69" i="46"/>
  <c r="S65" i="46"/>
  <c r="S71" i="46"/>
  <c r="S64" i="46"/>
  <c r="DK63" i="52"/>
  <c r="Q67" i="44"/>
  <c r="Q66" i="44"/>
  <c r="Q69" i="44"/>
  <c r="Q65" i="44"/>
  <c r="Q71" i="44"/>
  <c r="Q64" i="44"/>
  <c r="DL63" i="52"/>
  <c r="S67" i="43"/>
  <c r="S66" i="43"/>
  <c r="S69" i="43"/>
  <c r="S65" i="43"/>
  <c r="S71" i="43"/>
  <c r="S64" i="43"/>
  <c r="DM63" i="52"/>
  <c r="S67" i="42"/>
  <c r="S66" i="42"/>
  <c r="S69" i="42"/>
  <c r="S65" i="42"/>
  <c r="S71" i="42"/>
  <c r="S64" i="42"/>
  <c r="DN63" i="52"/>
  <c r="S67" i="41"/>
  <c r="S66" i="41"/>
  <c r="S69" i="41"/>
  <c r="S65" i="41"/>
  <c r="S71" i="41"/>
  <c r="S64" i="41"/>
  <c r="DO63" i="52"/>
  <c r="O67" i="29"/>
  <c r="O66" i="29"/>
  <c r="O69" i="29"/>
  <c r="O65" i="29"/>
  <c r="O71" i="29"/>
  <c r="O64" i="29"/>
  <c r="DP63" i="52"/>
  <c r="R67" i="40"/>
  <c r="R66" i="40"/>
  <c r="R69" i="40"/>
  <c r="R65" i="40"/>
  <c r="R71" i="40"/>
  <c r="R64" i="40"/>
  <c r="DQ63" i="52"/>
  <c r="S67" i="34"/>
  <c r="S66" i="34"/>
  <c r="S69" i="34"/>
  <c r="S65" i="34"/>
  <c r="S71" i="34"/>
  <c r="S64" i="34"/>
  <c r="DR63" i="52"/>
  <c r="Q67" i="39"/>
  <c r="Q66" i="39"/>
  <c r="Q69" i="39"/>
  <c r="Q65" i="39"/>
  <c r="Q71" i="39"/>
  <c r="Q64" i="39"/>
  <c r="DS63" i="52"/>
  <c r="T67" i="30"/>
  <c r="T66" i="30"/>
  <c r="T69" i="30"/>
  <c r="T65" i="30"/>
  <c r="T71" i="30"/>
  <c r="T64" i="30"/>
  <c r="DT63" i="52"/>
  <c r="P67" i="38"/>
  <c r="P66" i="38"/>
  <c r="P69" i="38"/>
  <c r="P65" i="38"/>
  <c r="P71" i="38"/>
  <c r="P64" i="38"/>
  <c r="DU63" i="52"/>
  <c r="T67" i="37"/>
  <c r="T66" i="37"/>
  <c r="T69" i="37"/>
  <c r="T65" i="37"/>
  <c r="T71" i="37"/>
  <c r="T64" i="37"/>
  <c r="DV63" i="52"/>
  <c r="P67" i="31"/>
  <c r="P66" i="31"/>
  <c r="P69" i="31"/>
  <c r="P65" i="31"/>
  <c r="P71" i="31"/>
  <c r="P64" i="31"/>
  <c r="DW63" i="52"/>
  <c r="M67" i="36"/>
  <c r="M66" i="36"/>
  <c r="M69" i="36"/>
  <c r="M65" i="36"/>
  <c r="M71" i="36"/>
  <c r="M64" i="36"/>
  <c r="DX63" i="52"/>
  <c r="M67" i="35"/>
  <c r="M66" i="35"/>
  <c r="M69" i="35"/>
  <c r="M65" i="35"/>
  <c r="M71" i="35"/>
  <c r="M64" i="35"/>
  <c r="DY63" i="52"/>
  <c r="P67" i="32"/>
  <c r="P66" i="32"/>
  <c r="P69" i="32"/>
  <c r="P65" i="32"/>
  <c r="P71" i="32"/>
  <c r="P64" i="32"/>
  <c r="DZ63" i="52"/>
  <c r="DC64" i="52"/>
  <c r="DD64" i="52"/>
  <c r="DE64" i="52"/>
  <c r="DF64" i="52"/>
  <c r="DG64" i="52"/>
  <c r="DH64" i="52"/>
  <c r="DI64" i="52"/>
  <c r="DJ64" i="52"/>
  <c r="DK64" i="52"/>
  <c r="DL64" i="52"/>
  <c r="DM64" i="52"/>
  <c r="DN64" i="52"/>
  <c r="DO64" i="52"/>
  <c r="DP64" i="52"/>
  <c r="DQ64" i="52"/>
  <c r="DR64" i="52"/>
  <c r="DS64" i="52"/>
  <c r="DT64" i="52"/>
  <c r="DU64" i="52"/>
  <c r="DV64" i="52"/>
  <c r="DW64" i="52"/>
  <c r="DX64" i="52"/>
  <c r="DY64" i="52"/>
  <c r="DZ64" i="52"/>
  <c r="DC65" i="52"/>
  <c r="DD65" i="52"/>
  <c r="DE65" i="52"/>
  <c r="DF65" i="52"/>
  <c r="DG65" i="52"/>
  <c r="DH65" i="52"/>
  <c r="DI65" i="52"/>
  <c r="DJ65" i="52"/>
  <c r="DK65" i="52"/>
  <c r="DL65" i="52"/>
  <c r="DM65" i="52"/>
  <c r="DN65" i="52"/>
  <c r="DO65" i="52"/>
  <c r="DP65" i="52"/>
  <c r="DQ65" i="52"/>
  <c r="DR65" i="52"/>
  <c r="DS65" i="52"/>
  <c r="DT65" i="52"/>
  <c r="DU65" i="52"/>
  <c r="DV65" i="52"/>
  <c r="DW65" i="52"/>
  <c r="DX65" i="52"/>
  <c r="DY65" i="52"/>
  <c r="DZ65" i="52"/>
  <c r="DC66" i="52"/>
  <c r="DD66" i="52"/>
  <c r="DE66" i="52"/>
  <c r="DF66" i="52"/>
  <c r="DG66" i="52"/>
  <c r="DH66" i="52"/>
  <c r="DI66" i="52"/>
  <c r="DJ66" i="52"/>
  <c r="DK66" i="52"/>
  <c r="DL66" i="52"/>
  <c r="DM66" i="52"/>
  <c r="DN66" i="52"/>
  <c r="DO66" i="52"/>
  <c r="DP66" i="52"/>
  <c r="DQ66" i="52"/>
  <c r="DR66" i="52"/>
  <c r="DS66" i="52"/>
  <c r="DT66" i="52"/>
  <c r="DU66" i="52"/>
  <c r="DV66" i="52"/>
  <c r="DW66" i="52"/>
  <c r="DX66" i="52"/>
  <c r="DY66" i="52"/>
  <c r="DZ66" i="52"/>
  <c r="DC67" i="52"/>
  <c r="DD67" i="52"/>
  <c r="DE67" i="52"/>
  <c r="DF67" i="52"/>
  <c r="DG67" i="52"/>
  <c r="DH67" i="52"/>
  <c r="DI67" i="52"/>
  <c r="DJ67" i="52"/>
  <c r="DK67" i="52"/>
  <c r="DL67" i="52"/>
  <c r="DM67" i="52"/>
  <c r="DN67" i="52"/>
  <c r="DO67" i="52"/>
  <c r="DP67" i="52"/>
  <c r="DQ67" i="52"/>
  <c r="DR67" i="52"/>
  <c r="DS67" i="52"/>
  <c r="DT67" i="52"/>
  <c r="DU67" i="52"/>
  <c r="DV67" i="52"/>
  <c r="DW67" i="52"/>
  <c r="DX67" i="52"/>
  <c r="DY67" i="52"/>
  <c r="DZ67" i="52"/>
  <c r="DC68" i="52"/>
  <c r="DD68" i="52"/>
  <c r="DE68" i="52"/>
  <c r="DF68" i="52"/>
  <c r="DG68" i="52"/>
  <c r="DH68" i="52"/>
  <c r="DI68" i="52"/>
  <c r="DJ68" i="52"/>
  <c r="DK68" i="52"/>
  <c r="DL68" i="52"/>
  <c r="DM68" i="52"/>
  <c r="DN68" i="52"/>
  <c r="DO68" i="52"/>
  <c r="DP68" i="52"/>
  <c r="DQ68" i="52"/>
  <c r="DR68" i="52"/>
  <c r="DS68" i="52"/>
  <c r="DT68" i="52"/>
  <c r="DU68" i="52"/>
  <c r="DV68" i="52"/>
  <c r="DW68" i="52"/>
  <c r="DX68" i="52"/>
  <c r="DY68" i="52"/>
  <c r="DZ68" i="52"/>
  <c r="DC69" i="52"/>
  <c r="DD69" i="52"/>
  <c r="DE69" i="52"/>
  <c r="DF69" i="52"/>
  <c r="DG69" i="52"/>
  <c r="DH69" i="52"/>
  <c r="DI69" i="52"/>
  <c r="DJ69" i="52"/>
  <c r="DK69" i="52"/>
  <c r="DL69" i="52"/>
  <c r="DM69" i="52"/>
  <c r="DN69" i="52"/>
  <c r="DO69" i="52"/>
  <c r="DP69" i="52"/>
  <c r="DQ69" i="52"/>
  <c r="DR69" i="52"/>
  <c r="DS69" i="52"/>
  <c r="DT69" i="52"/>
  <c r="DU69" i="52"/>
  <c r="DV69" i="52"/>
  <c r="DW69" i="52"/>
  <c r="DX69" i="52"/>
  <c r="DY69" i="52"/>
  <c r="DZ69" i="52"/>
  <c r="DC70" i="52"/>
  <c r="DD70" i="52"/>
  <c r="DE70" i="52"/>
  <c r="DF70" i="52"/>
  <c r="DG70" i="52"/>
  <c r="DH70" i="52"/>
  <c r="DI70" i="52"/>
  <c r="DJ70" i="52"/>
  <c r="DK70" i="52"/>
  <c r="DL70" i="52"/>
  <c r="DM70" i="52"/>
  <c r="DN70" i="52"/>
  <c r="DO70" i="52"/>
  <c r="DP70" i="52"/>
  <c r="DQ70" i="52"/>
  <c r="DR70" i="52"/>
  <c r="DS70" i="52"/>
  <c r="DT70" i="52"/>
  <c r="DU70" i="52"/>
  <c r="DV70" i="52"/>
  <c r="DW70" i="52"/>
  <c r="DX70" i="52"/>
  <c r="DY70" i="52"/>
  <c r="DZ70" i="52"/>
  <c r="DC71" i="52"/>
  <c r="DD71" i="52"/>
  <c r="DE71" i="52"/>
  <c r="DF71" i="52"/>
  <c r="DG71" i="52"/>
  <c r="DH71" i="52"/>
  <c r="DI71" i="52"/>
  <c r="DJ71" i="52"/>
  <c r="DK71" i="52"/>
  <c r="DL71" i="52"/>
  <c r="DM71" i="52"/>
  <c r="DN71" i="52"/>
  <c r="DO71" i="52"/>
  <c r="DP71" i="52"/>
  <c r="DQ71" i="52"/>
  <c r="DR71" i="52"/>
  <c r="DS71" i="52"/>
  <c r="DT71" i="52"/>
  <c r="DU71" i="52"/>
  <c r="DV71" i="52"/>
  <c r="DW71" i="52"/>
  <c r="DX71" i="52"/>
  <c r="DY71" i="52"/>
  <c r="DZ71" i="52"/>
  <c r="P7" i="32"/>
  <c r="DZ6" i="52"/>
  <c r="M7" i="35"/>
  <c r="DY6" i="52"/>
  <c r="M7" i="36"/>
  <c r="DX6" i="52"/>
  <c r="P7" i="31"/>
  <c r="DW6" i="52"/>
  <c r="T7" i="37"/>
  <c r="DV6" i="52"/>
  <c r="P7" i="38"/>
  <c r="DU6" i="52"/>
  <c r="T7" i="30"/>
  <c r="DT6" i="52"/>
  <c r="Q7" i="39"/>
  <c r="DS6" i="52"/>
  <c r="S7" i="34"/>
  <c r="DR6" i="52"/>
  <c r="R7" i="40"/>
  <c r="DQ6" i="52"/>
  <c r="O7" i="29"/>
  <c r="DP6" i="52"/>
  <c r="S7" i="41"/>
  <c r="DO6" i="52"/>
  <c r="S7" i="42"/>
  <c r="DN6" i="52"/>
  <c r="S7" i="43"/>
  <c r="DM6" i="52"/>
  <c r="Q7" i="44"/>
  <c r="DL6" i="52"/>
  <c r="S7" i="46"/>
  <c r="DK6" i="52"/>
  <c r="U7" i="48"/>
  <c r="DJ6" i="52"/>
  <c r="S7" i="45"/>
  <c r="DI6" i="52"/>
  <c r="W7" i="47"/>
  <c r="DH6" i="52"/>
  <c r="X7" i="49"/>
  <c r="DG6" i="52"/>
  <c r="Y7" i="50"/>
  <c r="DF6" i="52"/>
  <c r="AB7" i="27"/>
  <c r="DE6" i="52"/>
  <c r="V7" i="26"/>
  <c r="DD6" i="52"/>
  <c r="U7" i="2"/>
  <c r="DC6" i="52"/>
  <c r="EA70" i="52"/>
  <c r="EA68" i="52"/>
  <c r="EA66" i="52"/>
  <c r="EA64" i="52"/>
  <c r="EA62" i="52"/>
  <c r="EA60" i="52"/>
  <c r="EA58" i="52"/>
  <c r="EA56" i="52"/>
  <c r="EA54" i="52"/>
  <c r="EA52" i="52"/>
  <c r="EA50" i="52"/>
  <c r="EA48" i="52"/>
  <c r="EA46" i="52"/>
  <c r="EA44" i="52"/>
  <c r="EA42" i="52"/>
  <c r="EA40" i="52"/>
  <c r="EA38" i="52"/>
  <c r="EA36" i="52"/>
  <c r="EA34" i="52"/>
  <c r="EA32" i="52"/>
  <c r="EA30" i="52"/>
  <c r="EA28" i="52"/>
  <c r="EA26" i="52"/>
  <c r="EA24" i="52"/>
  <c r="EA22" i="52"/>
  <c r="EA20" i="52"/>
  <c r="EA18" i="52"/>
  <c r="EA16" i="52"/>
  <c r="EA15" i="52"/>
  <c r="EA11" i="52"/>
  <c r="EA71" i="52"/>
  <c r="EA69" i="52"/>
  <c r="EA67" i="52"/>
  <c r="EA65" i="52"/>
  <c r="EA63" i="52"/>
  <c r="EA61" i="52"/>
  <c r="EA59" i="52"/>
  <c r="EA57" i="52"/>
  <c r="EA55" i="52"/>
  <c r="EA53" i="52"/>
  <c r="EA51" i="52"/>
  <c r="EA49" i="52"/>
  <c r="EA47" i="52"/>
  <c r="EA45" i="52"/>
  <c r="EA43" i="52"/>
  <c r="EA41" i="52"/>
  <c r="EA39" i="52"/>
  <c r="EA37" i="52"/>
  <c r="EA35" i="52"/>
  <c r="EA33" i="52"/>
  <c r="EA31" i="52"/>
  <c r="EA29" i="52"/>
  <c r="EA27" i="52"/>
  <c r="EA25" i="52"/>
  <c r="EA23" i="52"/>
  <c r="EA21" i="52"/>
  <c r="EA19" i="52"/>
  <c r="EA17" i="52"/>
  <c r="EA14" i="52"/>
  <c r="EA13" i="52"/>
  <c r="EA12" i="52"/>
  <c r="EA10" i="52"/>
  <c r="EA9" i="52"/>
  <c r="EA8" i="52"/>
  <c r="EA7" i="52"/>
  <c r="J12" i="50"/>
  <c r="J16" i="50"/>
  <c r="J18" i="50"/>
  <c r="J21" i="50"/>
  <c r="J25" i="50"/>
  <c r="J11" i="50"/>
  <c r="K12" i="2"/>
  <c r="K16" i="2"/>
  <c r="K18" i="2"/>
  <c r="K21" i="2"/>
  <c r="K25" i="2"/>
  <c r="K11" i="2"/>
  <c r="L12" i="2"/>
  <c r="L16" i="2"/>
  <c r="L18" i="2"/>
  <c r="L21" i="2"/>
  <c r="L25" i="2"/>
  <c r="L11" i="2"/>
  <c r="M12" i="2"/>
  <c r="M16" i="2"/>
  <c r="M18" i="2"/>
  <c r="M21" i="2"/>
  <c r="M25" i="2"/>
  <c r="M11" i="2"/>
  <c r="N12" i="2"/>
  <c r="N16" i="2"/>
  <c r="N18" i="2"/>
  <c r="N21" i="2"/>
  <c r="N25" i="2"/>
  <c r="N11" i="2"/>
  <c r="O12" i="2"/>
  <c r="O16" i="2"/>
  <c r="O18" i="2"/>
  <c r="O21" i="2"/>
  <c r="O25" i="2"/>
  <c r="O11" i="2"/>
  <c r="P12" i="2"/>
  <c r="P16" i="2"/>
  <c r="P18" i="2"/>
  <c r="P21" i="2"/>
  <c r="P25" i="2"/>
  <c r="P11" i="2"/>
  <c r="Q12" i="2"/>
  <c r="Q16" i="2"/>
  <c r="Q18" i="2"/>
  <c r="Q21" i="2"/>
  <c r="Q25" i="2"/>
  <c r="Q11" i="2"/>
  <c r="R12" i="2"/>
  <c r="R16" i="2"/>
  <c r="R18" i="2"/>
  <c r="R21" i="2"/>
  <c r="R25" i="2"/>
  <c r="R11" i="2"/>
  <c r="S12" i="2"/>
  <c r="S16" i="2"/>
  <c r="S18" i="2"/>
  <c r="S21" i="2"/>
  <c r="S25" i="2"/>
  <c r="S11" i="2"/>
  <c r="J12" i="2"/>
  <c r="J16" i="2"/>
  <c r="J18" i="2"/>
  <c r="J21" i="2"/>
  <c r="J25" i="2"/>
  <c r="J11" i="2"/>
  <c r="S10" i="2"/>
  <c r="R10" i="2"/>
  <c r="Q10" i="2"/>
  <c r="P10" i="2"/>
  <c r="O10" i="2"/>
  <c r="N10" i="2"/>
  <c r="M10" i="2"/>
  <c r="L10" i="2"/>
  <c r="K10" i="2"/>
  <c r="J10" i="2"/>
  <c r="H12" i="2"/>
  <c r="H16" i="2"/>
  <c r="H18" i="2"/>
  <c r="H21" i="2"/>
  <c r="H25" i="2"/>
  <c r="H11" i="2"/>
  <c r="H10" i="2"/>
  <c r="H30" i="2"/>
  <c r="H29" i="2"/>
  <c r="H37" i="2"/>
  <c r="H44" i="2"/>
  <c r="H35" i="2"/>
  <c r="H50" i="2"/>
  <c r="H53" i="2"/>
  <c r="H57" i="2"/>
  <c r="H28" i="2"/>
  <c r="H9" i="2"/>
  <c r="H61" i="2"/>
  <c r="H60" i="2"/>
  <c r="H59" i="2"/>
  <c r="H8" i="2"/>
  <c r="BE7" i="52"/>
  <c r="H12" i="26"/>
  <c r="H16" i="26"/>
  <c r="H18" i="26"/>
  <c r="H21" i="26"/>
  <c r="H25" i="26"/>
  <c r="H11" i="26"/>
  <c r="H10" i="26"/>
  <c r="H30" i="26"/>
  <c r="H29" i="26"/>
  <c r="H37" i="26"/>
  <c r="H44" i="26"/>
  <c r="H35" i="26"/>
  <c r="H50" i="26"/>
  <c r="H53" i="26"/>
  <c r="H57" i="26"/>
  <c r="H28" i="26"/>
  <c r="H9" i="26"/>
  <c r="H61" i="26"/>
  <c r="H60" i="26"/>
  <c r="H59" i="26"/>
  <c r="H8" i="26"/>
  <c r="BF7" i="52"/>
  <c r="H12" i="27"/>
  <c r="H16" i="27"/>
  <c r="H18" i="27"/>
  <c r="H21" i="27"/>
  <c r="H25" i="27"/>
  <c r="H11" i="27"/>
  <c r="H10" i="27"/>
  <c r="H30" i="27"/>
  <c r="H29" i="27"/>
  <c r="H37" i="27"/>
  <c r="H44" i="27"/>
  <c r="H35" i="27"/>
  <c r="H50" i="27"/>
  <c r="H53" i="27"/>
  <c r="H57" i="27"/>
  <c r="H28" i="27"/>
  <c r="H9" i="27"/>
  <c r="H61" i="27"/>
  <c r="H60" i="27"/>
  <c r="H59" i="27"/>
  <c r="H8" i="27"/>
  <c r="BG7" i="52"/>
  <c r="H12" i="50"/>
  <c r="H16" i="50"/>
  <c r="H18" i="50"/>
  <c r="H21" i="50"/>
  <c r="H25" i="50"/>
  <c r="H11" i="50"/>
  <c r="H10" i="50"/>
  <c r="H30" i="50"/>
  <c r="H29" i="50"/>
  <c r="H37" i="50"/>
  <c r="H44" i="50"/>
  <c r="H35" i="50"/>
  <c r="H50" i="50"/>
  <c r="H53" i="50"/>
  <c r="H57" i="50"/>
  <c r="H28" i="50"/>
  <c r="H9" i="50"/>
  <c r="H61" i="50"/>
  <c r="H60" i="50"/>
  <c r="H59" i="50"/>
  <c r="H8" i="50"/>
  <c r="BH7" i="52"/>
  <c r="H12" i="49"/>
  <c r="H16" i="49"/>
  <c r="H18" i="49"/>
  <c r="H21" i="49"/>
  <c r="H25" i="49"/>
  <c r="H11" i="49"/>
  <c r="H10" i="49"/>
  <c r="H30" i="49"/>
  <c r="H29" i="49"/>
  <c r="H37" i="49"/>
  <c r="H44" i="49"/>
  <c r="H35" i="49"/>
  <c r="H50" i="49"/>
  <c r="H53" i="49"/>
  <c r="H57" i="49"/>
  <c r="H28" i="49"/>
  <c r="H9" i="49"/>
  <c r="H61" i="49"/>
  <c r="H60" i="49"/>
  <c r="H59" i="49"/>
  <c r="H8" i="49"/>
  <c r="BI7" i="52"/>
  <c r="H12" i="47"/>
  <c r="H16" i="47"/>
  <c r="H18" i="47"/>
  <c r="H21" i="47"/>
  <c r="H25" i="47"/>
  <c r="H11" i="47"/>
  <c r="H10" i="47"/>
  <c r="H30" i="47"/>
  <c r="H29" i="47"/>
  <c r="H37" i="47"/>
  <c r="H44" i="47"/>
  <c r="H35" i="47"/>
  <c r="H50" i="47"/>
  <c r="H53" i="47"/>
  <c r="H57" i="47"/>
  <c r="H28" i="47"/>
  <c r="H9" i="47"/>
  <c r="H61" i="47"/>
  <c r="H60" i="47"/>
  <c r="H59" i="47"/>
  <c r="H8" i="47"/>
  <c r="BJ7" i="52"/>
  <c r="H12" i="45"/>
  <c r="H16" i="45"/>
  <c r="H18" i="45"/>
  <c r="H21" i="45"/>
  <c r="H25" i="45"/>
  <c r="H11" i="45"/>
  <c r="H10" i="45"/>
  <c r="H30" i="45"/>
  <c r="H29" i="45"/>
  <c r="H37" i="45"/>
  <c r="H44" i="45"/>
  <c r="H35" i="45"/>
  <c r="H50" i="45"/>
  <c r="H53" i="45"/>
  <c r="H57" i="45"/>
  <c r="H28" i="45"/>
  <c r="H9" i="45"/>
  <c r="H61" i="45"/>
  <c r="H60" i="45"/>
  <c r="H59" i="45"/>
  <c r="H8" i="45"/>
  <c r="BK7" i="52"/>
  <c r="H12" i="48"/>
  <c r="H16" i="48"/>
  <c r="H18" i="48"/>
  <c r="H21" i="48"/>
  <c r="H25" i="48"/>
  <c r="H11" i="48"/>
  <c r="H10" i="48"/>
  <c r="H30" i="48"/>
  <c r="H29" i="48"/>
  <c r="H37" i="48"/>
  <c r="H44" i="48"/>
  <c r="H35" i="48"/>
  <c r="H50" i="48"/>
  <c r="H53" i="48"/>
  <c r="H57" i="48"/>
  <c r="H28" i="48"/>
  <c r="H9" i="48"/>
  <c r="H61" i="48"/>
  <c r="H60" i="48"/>
  <c r="H59" i="48"/>
  <c r="H8" i="48"/>
  <c r="BL7" i="52"/>
  <c r="H12" i="46"/>
  <c r="H16" i="46"/>
  <c r="H18" i="46"/>
  <c r="H21" i="46"/>
  <c r="H25" i="46"/>
  <c r="H11" i="46"/>
  <c r="H10" i="46"/>
  <c r="H30" i="46"/>
  <c r="H29" i="46"/>
  <c r="H37" i="46"/>
  <c r="H44" i="46"/>
  <c r="H35" i="46"/>
  <c r="H50" i="46"/>
  <c r="H53" i="46"/>
  <c r="H57" i="46"/>
  <c r="H28" i="46"/>
  <c r="H9" i="46"/>
  <c r="H61" i="46"/>
  <c r="H60" i="46"/>
  <c r="H59" i="46"/>
  <c r="H8" i="46"/>
  <c r="BM7" i="52"/>
  <c r="H12" i="44"/>
  <c r="H16" i="44"/>
  <c r="H18" i="44"/>
  <c r="H21" i="44"/>
  <c r="H25" i="44"/>
  <c r="H11" i="44"/>
  <c r="H10" i="44"/>
  <c r="H30" i="44"/>
  <c r="H29" i="44"/>
  <c r="H37" i="44"/>
  <c r="H44" i="44"/>
  <c r="H35" i="44"/>
  <c r="H50" i="44"/>
  <c r="H53" i="44"/>
  <c r="H57" i="44"/>
  <c r="H28" i="44"/>
  <c r="H9" i="44"/>
  <c r="H61" i="44"/>
  <c r="H60" i="44"/>
  <c r="H59" i="44"/>
  <c r="H8" i="44"/>
  <c r="BN7" i="52"/>
  <c r="H12" i="43"/>
  <c r="H16" i="43"/>
  <c r="H18" i="43"/>
  <c r="H21" i="43"/>
  <c r="H25" i="43"/>
  <c r="H11" i="43"/>
  <c r="H10" i="43"/>
  <c r="H30" i="43"/>
  <c r="H29" i="43"/>
  <c r="H37" i="43"/>
  <c r="H44" i="43"/>
  <c r="H35" i="43"/>
  <c r="H50" i="43"/>
  <c r="H53" i="43"/>
  <c r="H57" i="43"/>
  <c r="H28" i="43"/>
  <c r="H9" i="43"/>
  <c r="H61" i="43"/>
  <c r="H60" i="43"/>
  <c r="H59" i="43"/>
  <c r="H8" i="43"/>
  <c r="BO7" i="52"/>
  <c r="H12" i="42"/>
  <c r="H16" i="42"/>
  <c r="H18" i="42"/>
  <c r="H21" i="42"/>
  <c r="H25" i="42"/>
  <c r="H11" i="42"/>
  <c r="H10" i="42"/>
  <c r="H30" i="42"/>
  <c r="H29" i="42"/>
  <c r="H37" i="42"/>
  <c r="H44" i="42"/>
  <c r="H35" i="42"/>
  <c r="H50" i="42"/>
  <c r="H53" i="42"/>
  <c r="H57" i="42"/>
  <c r="H28" i="42"/>
  <c r="H9" i="42"/>
  <c r="H61" i="42"/>
  <c r="H60" i="42"/>
  <c r="H59" i="42"/>
  <c r="H8" i="42"/>
  <c r="BP7" i="52"/>
  <c r="H12" i="41"/>
  <c r="H16" i="41"/>
  <c r="H18" i="41"/>
  <c r="H21" i="41"/>
  <c r="H25" i="41"/>
  <c r="H11" i="41"/>
  <c r="H10" i="41"/>
  <c r="H30" i="41"/>
  <c r="H29" i="41"/>
  <c r="H37" i="41"/>
  <c r="H44" i="41"/>
  <c r="H35" i="41"/>
  <c r="H50" i="41"/>
  <c r="H53" i="41"/>
  <c r="H57" i="41"/>
  <c r="H28" i="41"/>
  <c r="H9" i="41"/>
  <c r="H61" i="41"/>
  <c r="H60" i="41"/>
  <c r="H59" i="41"/>
  <c r="H8" i="41"/>
  <c r="BQ7" i="52"/>
  <c r="H12" i="29"/>
  <c r="H16" i="29"/>
  <c r="H18" i="29"/>
  <c r="H21" i="29"/>
  <c r="H25" i="29"/>
  <c r="H11" i="29"/>
  <c r="H10" i="29"/>
  <c r="H30" i="29"/>
  <c r="H29" i="29"/>
  <c r="H37" i="29"/>
  <c r="H44" i="29"/>
  <c r="H35" i="29"/>
  <c r="H50" i="29"/>
  <c r="H53" i="29"/>
  <c r="H57" i="29"/>
  <c r="H28" i="29"/>
  <c r="H9" i="29"/>
  <c r="H61" i="29"/>
  <c r="H60" i="29"/>
  <c r="H59" i="29"/>
  <c r="H8" i="29"/>
  <c r="BR7" i="52"/>
  <c r="H12" i="40"/>
  <c r="H16" i="40"/>
  <c r="H18" i="40"/>
  <c r="H21" i="40"/>
  <c r="H25" i="40"/>
  <c r="H11" i="40"/>
  <c r="H10" i="40"/>
  <c r="H30" i="40"/>
  <c r="H29" i="40"/>
  <c r="H37" i="40"/>
  <c r="H44" i="40"/>
  <c r="H35" i="40"/>
  <c r="H50" i="40"/>
  <c r="H53" i="40"/>
  <c r="H57" i="40"/>
  <c r="H28" i="40"/>
  <c r="H9" i="40"/>
  <c r="H61" i="40"/>
  <c r="H60" i="40"/>
  <c r="H59" i="40"/>
  <c r="H8" i="40"/>
  <c r="BS7" i="52"/>
  <c r="H12" i="34"/>
  <c r="H16" i="34"/>
  <c r="H18" i="34"/>
  <c r="H21" i="34"/>
  <c r="H25" i="34"/>
  <c r="H11" i="34"/>
  <c r="H10" i="34"/>
  <c r="H30" i="34"/>
  <c r="H29" i="34"/>
  <c r="H37" i="34"/>
  <c r="H44" i="34"/>
  <c r="H35" i="34"/>
  <c r="H50" i="34"/>
  <c r="H53" i="34"/>
  <c r="H57" i="34"/>
  <c r="H28" i="34"/>
  <c r="H9" i="34"/>
  <c r="H61" i="34"/>
  <c r="H60" i="34"/>
  <c r="H59" i="34"/>
  <c r="H8" i="34"/>
  <c r="BT7" i="52"/>
  <c r="H12" i="39"/>
  <c r="H16" i="39"/>
  <c r="H18" i="39"/>
  <c r="H21" i="39"/>
  <c r="H25" i="39"/>
  <c r="H11" i="39"/>
  <c r="H10" i="39"/>
  <c r="H30" i="39"/>
  <c r="H29" i="39"/>
  <c r="H37" i="39"/>
  <c r="H44" i="39"/>
  <c r="H35" i="39"/>
  <c r="H50" i="39"/>
  <c r="H53" i="39"/>
  <c r="H57" i="39"/>
  <c r="H28" i="39"/>
  <c r="H9" i="39"/>
  <c r="H61" i="39"/>
  <c r="H60" i="39"/>
  <c r="H59" i="39"/>
  <c r="H8" i="39"/>
  <c r="BU7" i="52"/>
  <c r="H12" i="30"/>
  <c r="H16" i="30"/>
  <c r="H18" i="30"/>
  <c r="H21" i="30"/>
  <c r="H25" i="30"/>
  <c r="H11" i="30"/>
  <c r="H10" i="30"/>
  <c r="H30" i="30"/>
  <c r="H29" i="30"/>
  <c r="H37" i="30"/>
  <c r="H44" i="30"/>
  <c r="H35" i="30"/>
  <c r="H50" i="30"/>
  <c r="H53" i="30"/>
  <c r="H57" i="30"/>
  <c r="H28" i="30"/>
  <c r="H9" i="30"/>
  <c r="H61" i="30"/>
  <c r="H60" i="30"/>
  <c r="H59" i="30"/>
  <c r="H8" i="30"/>
  <c r="BV7" i="52"/>
  <c r="H12" i="38"/>
  <c r="H16" i="38"/>
  <c r="H18" i="38"/>
  <c r="H21" i="38"/>
  <c r="H25" i="38"/>
  <c r="H11" i="38"/>
  <c r="H10" i="38"/>
  <c r="H30" i="38"/>
  <c r="H29" i="38"/>
  <c r="H37" i="38"/>
  <c r="H44" i="38"/>
  <c r="H35" i="38"/>
  <c r="H50" i="38"/>
  <c r="H53" i="38"/>
  <c r="H57" i="38"/>
  <c r="H28" i="38"/>
  <c r="H9" i="38"/>
  <c r="H61" i="38"/>
  <c r="H60" i="38"/>
  <c r="H59" i="38"/>
  <c r="H8" i="38"/>
  <c r="BW7" i="52"/>
  <c r="H12" i="37"/>
  <c r="H16" i="37"/>
  <c r="H18" i="37"/>
  <c r="H21" i="37"/>
  <c r="H25" i="37"/>
  <c r="H11" i="37"/>
  <c r="H10" i="37"/>
  <c r="H30" i="37"/>
  <c r="H29" i="37"/>
  <c r="H37" i="37"/>
  <c r="H44" i="37"/>
  <c r="H35" i="37"/>
  <c r="H50" i="37"/>
  <c r="H53" i="37"/>
  <c r="H57" i="37"/>
  <c r="H28" i="37"/>
  <c r="H9" i="37"/>
  <c r="H61" i="37"/>
  <c r="H60" i="37"/>
  <c r="H59" i="37"/>
  <c r="H8" i="37"/>
  <c r="BX7" i="52"/>
  <c r="H12" i="31"/>
  <c r="H16" i="31"/>
  <c r="H18" i="31"/>
  <c r="H21" i="31"/>
  <c r="H25" i="31"/>
  <c r="H11" i="31"/>
  <c r="H10" i="31"/>
  <c r="H30" i="31"/>
  <c r="H29" i="31"/>
  <c r="H37" i="31"/>
  <c r="H44" i="31"/>
  <c r="H35" i="31"/>
  <c r="H50" i="31"/>
  <c r="H53" i="31"/>
  <c r="H57" i="31"/>
  <c r="H28" i="31"/>
  <c r="H9" i="31"/>
  <c r="H61" i="31"/>
  <c r="H60" i="31"/>
  <c r="H59" i="31"/>
  <c r="H8" i="31"/>
  <c r="BY7" i="52"/>
  <c r="H12" i="36"/>
  <c r="H16" i="36"/>
  <c r="H18" i="36"/>
  <c r="H21" i="36"/>
  <c r="H25" i="36"/>
  <c r="H11" i="36"/>
  <c r="H10" i="36"/>
  <c r="H30" i="36"/>
  <c r="H29" i="36"/>
  <c r="H37" i="36"/>
  <c r="H44" i="36"/>
  <c r="H35" i="36"/>
  <c r="H50" i="36"/>
  <c r="H53" i="36"/>
  <c r="H57" i="36"/>
  <c r="H28" i="36"/>
  <c r="H9" i="36"/>
  <c r="H61" i="36"/>
  <c r="H60" i="36"/>
  <c r="H59" i="36"/>
  <c r="H8" i="36"/>
  <c r="BZ7" i="52"/>
  <c r="H12" i="35"/>
  <c r="H16" i="35"/>
  <c r="H18" i="35"/>
  <c r="H21" i="35"/>
  <c r="H25" i="35"/>
  <c r="H11" i="35"/>
  <c r="H10" i="35"/>
  <c r="H30" i="35"/>
  <c r="H29" i="35"/>
  <c r="H37" i="35"/>
  <c r="H44" i="35"/>
  <c r="H35" i="35"/>
  <c r="H50" i="35"/>
  <c r="H53" i="35"/>
  <c r="H57" i="35"/>
  <c r="H28" i="35"/>
  <c r="H9" i="35"/>
  <c r="H61" i="35"/>
  <c r="H60" i="35"/>
  <c r="H59" i="35"/>
  <c r="H8" i="35"/>
  <c r="CA7" i="52"/>
  <c r="H12" i="32"/>
  <c r="H16" i="32"/>
  <c r="H18" i="32"/>
  <c r="H21" i="32"/>
  <c r="H25" i="32"/>
  <c r="H11" i="32"/>
  <c r="H10" i="32"/>
  <c r="H30" i="32"/>
  <c r="H29" i="32"/>
  <c r="H50" i="32"/>
  <c r="H53" i="32"/>
  <c r="H57" i="32"/>
  <c r="H28" i="32"/>
  <c r="H9" i="32"/>
  <c r="H61" i="32"/>
  <c r="H60" i="32"/>
  <c r="H59" i="32"/>
  <c r="H8" i="32"/>
  <c r="CB7" i="52"/>
  <c r="BE8" i="52"/>
  <c r="BF8" i="52"/>
  <c r="BG8" i="52"/>
  <c r="BH8" i="52"/>
  <c r="BI8" i="52"/>
  <c r="BJ8" i="52"/>
  <c r="BK8" i="52"/>
  <c r="BL8" i="52"/>
  <c r="BM8" i="52"/>
  <c r="BN8" i="52"/>
  <c r="BO8" i="52"/>
  <c r="BP8" i="52"/>
  <c r="BQ8" i="52"/>
  <c r="BR8" i="52"/>
  <c r="BS8" i="52"/>
  <c r="BT8" i="52"/>
  <c r="BU8" i="52"/>
  <c r="BV8" i="52"/>
  <c r="BW8" i="52"/>
  <c r="BX8" i="52"/>
  <c r="BY8" i="52"/>
  <c r="BZ8" i="52"/>
  <c r="CA8" i="52"/>
  <c r="CB8" i="52"/>
  <c r="BE9" i="52"/>
  <c r="BF9" i="52"/>
  <c r="BG9" i="52"/>
  <c r="BH9" i="52"/>
  <c r="BI9" i="52"/>
  <c r="BJ9" i="52"/>
  <c r="BK9" i="52"/>
  <c r="BL9" i="52"/>
  <c r="BM9" i="52"/>
  <c r="BN9" i="52"/>
  <c r="BO9" i="52"/>
  <c r="BP9" i="52"/>
  <c r="BQ9" i="52"/>
  <c r="BR9" i="52"/>
  <c r="BS9" i="52"/>
  <c r="BT9" i="52"/>
  <c r="BU9" i="52"/>
  <c r="BV9" i="52"/>
  <c r="BW9" i="52"/>
  <c r="BX9" i="52"/>
  <c r="BY9" i="52"/>
  <c r="BZ9" i="52"/>
  <c r="CA9" i="52"/>
  <c r="CB9" i="52"/>
  <c r="BE10" i="52"/>
  <c r="BF10" i="52"/>
  <c r="BG10" i="52"/>
  <c r="BH10" i="52"/>
  <c r="BI10" i="52"/>
  <c r="BJ10" i="52"/>
  <c r="BK10" i="52"/>
  <c r="BL10" i="52"/>
  <c r="BM10" i="52"/>
  <c r="BN10" i="52"/>
  <c r="BO10" i="52"/>
  <c r="BP10" i="52"/>
  <c r="BQ10" i="52"/>
  <c r="BR10" i="52"/>
  <c r="BS10" i="52"/>
  <c r="BT10" i="52"/>
  <c r="BU10" i="52"/>
  <c r="BV10" i="52"/>
  <c r="BW10" i="52"/>
  <c r="BX10" i="52"/>
  <c r="BY10" i="52"/>
  <c r="BZ10" i="52"/>
  <c r="CA10" i="52"/>
  <c r="CB10" i="52"/>
  <c r="BE11" i="52"/>
  <c r="BF11" i="52"/>
  <c r="BG11" i="52"/>
  <c r="BH11" i="52"/>
  <c r="BI11" i="52"/>
  <c r="BJ11" i="52"/>
  <c r="BK11" i="52"/>
  <c r="BL11" i="52"/>
  <c r="BM11" i="52"/>
  <c r="BN11" i="52"/>
  <c r="BO11" i="52"/>
  <c r="BP11" i="52"/>
  <c r="BQ11" i="52"/>
  <c r="BR11" i="52"/>
  <c r="BS11" i="52"/>
  <c r="BT11" i="52"/>
  <c r="BU11" i="52"/>
  <c r="BV11" i="52"/>
  <c r="BW11" i="52"/>
  <c r="BX11" i="52"/>
  <c r="BY11" i="52"/>
  <c r="BZ11" i="52"/>
  <c r="CA11" i="52"/>
  <c r="CB11" i="52"/>
  <c r="BE12" i="52"/>
  <c r="BF12" i="52"/>
  <c r="BG12" i="52"/>
  <c r="BH12" i="52"/>
  <c r="BI12" i="52"/>
  <c r="BJ12" i="52"/>
  <c r="BK12" i="52"/>
  <c r="BL12" i="52"/>
  <c r="BM12" i="52"/>
  <c r="BN12" i="52"/>
  <c r="BO12" i="52"/>
  <c r="BP12" i="52"/>
  <c r="BQ12" i="52"/>
  <c r="BR12" i="52"/>
  <c r="BS12" i="52"/>
  <c r="BT12" i="52"/>
  <c r="BU12" i="52"/>
  <c r="BV12" i="52"/>
  <c r="BW12" i="52"/>
  <c r="BX12" i="52"/>
  <c r="BY12" i="52"/>
  <c r="BZ12" i="52"/>
  <c r="CA12" i="52"/>
  <c r="CB12" i="52"/>
  <c r="BE13" i="52"/>
  <c r="BF13" i="52"/>
  <c r="BG13" i="52"/>
  <c r="BH13" i="52"/>
  <c r="BI13" i="52"/>
  <c r="BJ13" i="52"/>
  <c r="BK13" i="52"/>
  <c r="BL13" i="52"/>
  <c r="BM13" i="52"/>
  <c r="BN13" i="52"/>
  <c r="BO13" i="52"/>
  <c r="BP13" i="52"/>
  <c r="BQ13" i="52"/>
  <c r="BR13" i="52"/>
  <c r="BS13" i="52"/>
  <c r="BT13" i="52"/>
  <c r="BU13" i="52"/>
  <c r="BV13" i="52"/>
  <c r="BW13" i="52"/>
  <c r="BX13" i="52"/>
  <c r="BY13" i="52"/>
  <c r="BZ13" i="52"/>
  <c r="CA13" i="52"/>
  <c r="CB13" i="52"/>
  <c r="BE14" i="52"/>
  <c r="BF14" i="52"/>
  <c r="BG14" i="52"/>
  <c r="BH14" i="52"/>
  <c r="BI14" i="52"/>
  <c r="BJ14" i="52"/>
  <c r="BK14" i="52"/>
  <c r="BL14" i="52"/>
  <c r="BM14" i="52"/>
  <c r="BN14" i="52"/>
  <c r="BO14" i="52"/>
  <c r="BP14" i="52"/>
  <c r="BQ14" i="52"/>
  <c r="BR14" i="52"/>
  <c r="BS14" i="52"/>
  <c r="BT14" i="52"/>
  <c r="BU14" i="52"/>
  <c r="BV14" i="52"/>
  <c r="BW14" i="52"/>
  <c r="BX14" i="52"/>
  <c r="BY14" i="52"/>
  <c r="BZ14" i="52"/>
  <c r="CA14" i="52"/>
  <c r="CB14" i="52"/>
  <c r="BE15" i="52"/>
  <c r="BF15" i="52"/>
  <c r="BG15" i="52"/>
  <c r="BH15" i="52"/>
  <c r="BI15" i="52"/>
  <c r="BJ15" i="52"/>
  <c r="BK15" i="52"/>
  <c r="BL15" i="52"/>
  <c r="BM15" i="52"/>
  <c r="BN15" i="52"/>
  <c r="BO15" i="52"/>
  <c r="BP15" i="52"/>
  <c r="BQ15" i="52"/>
  <c r="BR15" i="52"/>
  <c r="BS15" i="52"/>
  <c r="BT15" i="52"/>
  <c r="BU15" i="52"/>
  <c r="BV15" i="52"/>
  <c r="BW15" i="52"/>
  <c r="BX15" i="52"/>
  <c r="BY15" i="52"/>
  <c r="BZ15" i="52"/>
  <c r="CA15" i="52"/>
  <c r="CB15" i="52"/>
  <c r="BE16" i="52"/>
  <c r="BF16" i="52"/>
  <c r="BG16" i="52"/>
  <c r="BH16" i="52"/>
  <c r="BI16" i="52"/>
  <c r="BJ16" i="52"/>
  <c r="BK16" i="52"/>
  <c r="BL16" i="52"/>
  <c r="BM16" i="52"/>
  <c r="BN16" i="52"/>
  <c r="BO16" i="52"/>
  <c r="BP16" i="52"/>
  <c r="BQ16" i="52"/>
  <c r="BR16" i="52"/>
  <c r="BS16" i="52"/>
  <c r="BT16" i="52"/>
  <c r="BU16" i="52"/>
  <c r="BV16" i="52"/>
  <c r="BW16" i="52"/>
  <c r="BX16" i="52"/>
  <c r="BY16" i="52"/>
  <c r="BZ16" i="52"/>
  <c r="CA16" i="52"/>
  <c r="CB16" i="52"/>
  <c r="BE17" i="52"/>
  <c r="BF17" i="52"/>
  <c r="BG17" i="52"/>
  <c r="BH17" i="52"/>
  <c r="BI17" i="52"/>
  <c r="BJ17" i="52"/>
  <c r="BK17" i="52"/>
  <c r="BL17" i="52"/>
  <c r="BM17" i="52"/>
  <c r="BN17" i="52"/>
  <c r="BO17" i="52"/>
  <c r="BP17" i="52"/>
  <c r="BQ17" i="52"/>
  <c r="BR17" i="52"/>
  <c r="BS17" i="52"/>
  <c r="BT17" i="52"/>
  <c r="BU17" i="52"/>
  <c r="BV17" i="52"/>
  <c r="BW17" i="52"/>
  <c r="BX17" i="52"/>
  <c r="BY17" i="52"/>
  <c r="BZ17" i="52"/>
  <c r="CA17" i="52"/>
  <c r="CB17" i="52"/>
  <c r="BE18" i="52"/>
  <c r="BF18" i="52"/>
  <c r="BG18" i="52"/>
  <c r="BH18" i="52"/>
  <c r="BI18" i="52"/>
  <c r="BJ18" i="52"/>
  <c r="BK18" i="52"/>
  <c r="BL18" i="52"/>
  <c r="BM18" i="52"/>
  <c r="BN18" i="52"/>
  <c r="BO18" i="52"/>
  <c r="BP18" i="52"/>
  <c r="BQ18" i="52"/>
  <c r="BR18" i="52"/>
  <c r="BS18" i="52"/>
  <c r="BT18" i="52"/>
  <c r="BU18" i="52"/>
  <c r="BV18" i="52"/>
  <c r="BW18" i="52"/>
  <c r="BX18" i="52"/>
  <c r="BY18" i="52"/>
  <c r="BZ18" i="52"/>
  <c r="CA18" i="52"/>
  <c r="CB18" i="52"/>
  <c r="BE19" i="52"/>
  <c r="BF19" i="52"/>
  <c r="BG19" i="52"/>
  <c r="BH19" i="52"/>
  <c r="BI19" i="52"/>
  <c r="BJ19" i="52"/>
  <c r="BK19" i="52"/>
  <c r="BL19" i="52"/>
  <c r="BM19" i="52"/>
  <c r="BN19" i="52"/>
  <c r="BO19" i="52"/>
  <c r="BP19" i="52"/>
  <c r="BQ19" i="52"/>
  <c r="BR19" i="52"/>
  <c r="BS19" i="52"/>
  <c r="BT19" i="52"/>
  <c r="BU19" i="52"/>
  <c r="BV19" i="52"/>
  <c r="BW19" i="52"/>
  <c r="BX19" i="52"/>
  <c r="BY19" i="52"/>
  <c r="BZ19" i="52"/>
  <c r="CA19" i="52"/>
  <c r="CB19" i="52"/>
  <c r="BE20" i="52"/>
  <c r="BF20" i="52"/>
  <c r="BG20" i="52"/>
  <c r="BH20" i="52"/>
  <c r="BI20" i="52"/>
  <c r="BJ20" i="52"/>
  <c r="BK20" i="52"/>
  <c r="BL20" i="52"/>
  <c r="BM20" i="52"/>
  <c r="BN20" i="52"/>
  <c r="BO20" i="52"/>
  <c r="BP20" i="52"/>
  <c r="BQ20" i="52"/>
  <c r="BR20" i="52"/>
  <c r="BS20" i="52"/>
  <c r="BT20" i="52"/>
  <c r="BU20" i="52"/>
  <c r="BV20" i="52"/>
  <c r="BW20" i="52"/>
  <c r="BX20" i="52"/>
  <c r="BY20" i="52"/>
  <c r="BZ20" i="52"/>
  <c r="CA20" i="52"/>
  <c r="CB20" i="52"/>
  <c r="BE21" i="52"/>
  <c r="BF21" i="52"/>
  <c r="BG21" i="52"/>
  <c r="BH21" i="52"/>
  <c r="BI21" i="52"/>
  <c r="BJ21" i="52"/>
  <c r="BK21" i="52"/>
  <c r="BL21" i="52"/>
  <c r="BM21" i="52"/>
  <c r="BN21" i="52"/>
  <c r="BO21" i="52"/>
  <c r="BP21" i="52"/>
  <c r="BQ21" i="52"/>
  <c r="BR21" i="52"/>
  <c r="BS21" i="52"/>
  <c r="BT21" i="52"/>
  <c r="BU21" i="52"/>
  <c r="BV21" i="52"/>
  <c r="BW21" i="52"/>
  <c r="BX21" i="52"/>
  <c r="BY21" i="52"/>
  <c r="BZ21" i="52"/>
  <c r="CA21" i="52"/>
  <c r="CB21" i="52"/>
  <c r="BE22" i="52"/>
  <c r="BF22" i="52"/>
  <c r="BG22" i="52"/>
  <c r="BH22" i="52"/>
  <c r="BI22" i="52"/>
  <c r="BJ22" i="52"/>
  <c r="BK22" i="52"/>
  <c r="BL22" i="52"/>
  <c r="BM22" i="52"/>
  <c r="BN22" i="52"/>
  <c r="BO22" i="52"/>
  <c r="BP22" i="52"/>
  <c r="BQ22" i="52"/>
  <c r="BR22" i="52"/>
  <c r="BS22" i="52"/>
  <c r="BT22" i="52"/>
  <c r="BU22" i="52"/>
  <c r="BV22" i="52"/>
  <c r="BW22" i="52"/>
  <c r="BX22" i="52"/>
  <c r="BY22" i="52"/>
  <c r="BZ22" i="52"/>
  <c r="CA22" i="52"/>
  <c r="CB22" i="52"/>
  <c r="BE23" i="52"/>
  <c r="BF23" i="52"/>
  <c r="BG23" i="52"/>
  <c r="BH23" i="52"/>
  <c r="BI23" i="52"/>
  <c r="BJ23" i="52"/>
  <c r="BK23" i="52"/>
  <c r="BL23" i="52"/>
  <c r="BM23" i="52"/>
  <c r="BN23" i="52"/>
  <c r="BO23" i="52"/>
  <c r="BP23" i="52"/>
  <c r="BQ23" i="52"/>
  <c r="BR23" i="52"/>
  <c r="BS23" i="52"/>
  <c r="BT23" i="52"/>
  <c r="BU23" i="52"/>
  <c r="BV23" i="52"/>
  <c r="BW23" i="52"/>
  <c r="BX23" i="52"/>
  <c r="BY23" i="52"/>
  <c r="BZ23" i="52"/>
  <c r="CA23" i="52"/>
  <c r="CB23" i="52"/>
  <c r="BE24" i="52"/>
  <c r="BF24" i="52"/>
  <c r="BG24" i="52"/>
  <c r="BH24" i="52"/>
  <c r="BI24" i="52"/>
  <c r="BJ24" i="52"/>
  <c r="BK24" i="52"/>
  <c r="BL24" i="52"/>
  <c r="BM24" i="52"/>
  <c r="BN24" i="52"/>
  <c r="BO24" i="52"/>
  <c r="BP24" i="52"/>
  <c r="BQ24" i="52"/>
  <c r="BR24" i="52"/>
  <c r="BS24" i="52"/>
  <c r="BT24" i="52"/>
  <c r="BU24" i="52"/>
  <c r="BV24" i="52"/>
  <c r="BW24" i="52"/>
  <c r="BX24" i="52"/>
  <c r="BY24" i="52"/>
  <c r="BZ24" i="52"/>
  <c r="CA24" i="52"/>
  <c r="CB24" i="52"/>
  <c r="BE25" i="52"/>
  <c r="BF25" i="52"/>
  <c r="BG25" i="52"/>
  <c r="BH25" i="52"/>
  <c r="BI25" i="52"/>
  <c r="BJ25" i="52"/>
  <c r="BK25" i="52"/>
  <c r="BL25" i="52"/>
  <c r="BM25" i="52"/>
  <c r="BN25" i="52"/>
  <c r="BO25" i="52"/>
  <c r="BP25" i="52"/>
  <c r="BQ25" i="52"/>
  <c r="BR25" i="52"/>
  <c r="BS25" i="52"/>
  <c r="BT25" i="52"/>
  <c r="BU25" i="52"/>
  <c r="BV25" i="52"/>
  <c r="BW25" i="52"/>
  <c r="BX25" i="52"/>
  <c r="BY25" i="52"/>
  <c r="BZ25" i="52"/>
  <c r="CA25" i="52"/>
  <c r="CB25" i="52"/>
  <c r="BE26" i="52"/>
  <c r="BF26" i="52"/>
  <c r="BG26" i="52"/>
  <c r="BH26" i="52"/>
  <c r="BI26" i="52"/>
  <c r="BJ26" i="52"/>
  <c r="BK26" i="52"/>
  <c r="BL26" i="52"/>
  <c r="BM26" i="52"/>
  <c r="BN26" i="52"/>
  <c r="BO26" i="52"/>
  <c r="BP26" i="52"/>
  <c r="BQ26" i="52"/>
  <c r="BR26" i="52"/>
  <c r="BS26" i="52"/>
  <c r="BT26" i="52"/>
  <c r="BU26" i="52"/>
  <c r="BV26" i="52"/>
  <c r="BW26" i="52"/>
  <c r="BX26" i="52"/>
  <c r="BY26" i="52"/>
  <c r="BZ26" i="52"/>
  <c r="CA26" i="52"/>
  <c r="CB26" i="52"/>
  <c r="BE27" i="52"/>
  <c r="BF27" i="52"/>
  <c r="BG27" i="52"/>
  <c r="BH27" i="52"/>
  <c r="BI27" i="52"/>
  <c r="BJ27" i="52"/>
  <c r="BK27" i="52"/>
  <c r="BL27" i="52"/>
  <c r="BM27" i="52"/>
  <c r="BN27" i="52"/>
  <c r="BO27" i="52"/>
  <c r="BP27" i="52"/>
  <c r="BQ27" i="52"/>
  <c r="BR27" i="52"/>
  <c r="BS27" i="52"/>
  <c r="BT27" i="52"/>
  <c r="BU27" i="52"/>
  <c r="BV27" i="52"/>
  <c r="BW27" i="52"/>
  <c r="BX27" i="52"/>
  <c r="BY27" i="52"/>
  <c r="BZ27" i="52"/>
  <c r="CA27" i="52"/>
  <c r="CB27" i="52"/>
  <c r="BE28" i="52"/>
  <c r="BF28" i="52"/>
  <c r="BG28" i="52"/>
  <c r="BH28" i="52"/>
  <c r="BI28" i="52"/>
  <c r="BJ28" i="52"/>
  <c r="BK28" i="52"/>
  <c r="BL28" i="52"/>
  <c r="BM28" i="52"/>
  <c r="BN28" i="52"/>
  <c r="BO28" i="52"/>
  <c r="BP28" i="52"/>
  <c r="BQ28" i="52"/>
  <c r="BR28" i="52"/>
  <c r="BS28" i="52"/>
  <c r="BT28" i="52"/>
  <c r="BU28" i="52"/>
  <c r="BV28" i="52"/>
  <c r="BW28" i="52"/>
  <c r="BX28" i="52"/>
  <c r="BY28" i="52"/>
  <c r="BZ28" i="52"/>
  <c r="CA28" i="52"/>
  <c r="CB28" i="52"/>
  <c r="BE29" i="52"/>
  <c r="BF29" i="52"/>
  <c r="BG29" i="52"/>
  <c r="BH29" i="52"/>
  <c r="BI29" i="52"/>
  <c r="BJ29" i="52"/>
  <c r="BK29" i="52"/>
  <c r="BL29" i="52"/>
  <c r="BM29" i="52"/>
  <c r="BN29" i="52"/>
  <c r="BO29" i="52"/>
  <c r="BP29" i="52"/>
  <c r="BQ29" i="52"/>
  <c r="BR29" i="52"/>
  <c r="BS29" i="52"/>
  <c r="BT29" i="52"/>
  <c r="BU29" i="52"/>
  <c r="BV29" i="52"/>
  <c r="BW29" i="52"/>
  <c r="BX29" i="52"/>
  <c r="BY29" i="52"/>
  <c r="BZ29" i="52"/>
  <c r="CA29" i="52"/>
  <c r="CB29" i="52"/>
  <c r="BE30" i="52"/>
  <c r="BF30" i="52"/>
  <c r="BG30" i="52"/>
  <c r="BH30" i="52"/>
  <c r="BI30" i="52"/>
  <c r="BJ30" i="52"/>
  <c r="BK30" i="52"/>
  <c r="BL30" i="52"/>
  <c r="BM30" i="52"/>
  <c r="BN30" i="52"/>
  <c r="BO30" i="52"/>
  <c r="BP30" i="52"/>
  <c r="BQ30" i="52"/>
  <c r="BR30" i="52"/>
  <c r="BS30" i="52"/>
  <c r="BT30" i="52"/>
  <c r="BU30" i="52"/>
  <c r="BV30" i="52"/>
  <c r="BW30" i="52"/>
  <c r="BX30" i="52"/>
  <c r="BY30" i="52"/>
  <c r="BZ30" i="52"/>
  <c r="CA30" i="52"/>
  <c r="CB30" i="52"/>
  <c r="BE31" i="52"/>
  <c r="BF31" i="52"/>
  <c r="BG31" i="52"/>
  <c r="BH31" i="52"/>
  <c r="BI31" i="52"/>
  <c r="BJ31" i="52"/>
  <c r="BK31" i="52"/>
  <c r="BL31" i="52"/>
  <c r="BM31" i="52"/>
  <c r="BN31" i="52"/>
  <c r="BO31" i="52"/>
  <c r="BP31" i="52"/>
  <c r="BQ31" i="52"/>
  <c r="BR31" i="52"/>
  <c r="BS31" i="52"/>
  <c r="BT31" i="52"/>
  <c r="BU31" i="52"/>
  <c r="BV31" i="52"/>
  <c r="BW31" i="52"/>
  <c r="BX31" i="52"/>
  <c r="BY31" i="52"/>
  <c r="BZ31" i="52"/>
  <c r="CA31" i="52"/>
  <c r="CB31" i="52"/>
  <c r="BE32" i="52"/>
  <c r="BF32" i="52"/>
  <c r="BG32" i="52"/>
  <c r="BH32" i="52"/>
  <c r="BI32" i="52"/>
  <c r="BJ32" i="52"/>
  <c r="BK32" i="52"/>
  <c r="BL32" i="52"/>
  <c r="BM32" i="52"/>
  <c r="BN32" i="52"/>
  <c r="BO32" i="52"/>
  <c r="BP32" i="52"/>
  <c r="BQ32" i="52"/>
  <c r="BR32" i="52"/>
  <c r="BS32" i="52"/>
  <c r="BT32" i="52"/>
  <c r="BU32" i="52"/>
  <c r="BV32" i="52"/>
  <c r="BW32" i="52"/>
  <c r="BX32" i="52"/>
  <c r="BY32" i="52"/>
  <c r="BZ32" i="52"/>
  <c r="CA32" i="52"/>
  <c r="CB32" i="52"/>
  <c r="BE33" i="52"/>
  <c r="BF33" i="52"/>
  <c r="BG33" i="52"/>
  <c r="BH33" i="52"/>
  <c r="BI33" i="52"/>
  <c r="BJ33" i="52"/>
  <c r="BK33" i="52"/>
  <c r="BL33" i="52"/>
  <c r="BM33" i="52"/>
  <c r="BN33" i="52"/>
  <c r="BO33" i="52"/>
  <c r="BP33" i="52"/>
  <c r="BQ33" i="52"/>
  <c r="BR33" i="52"/>
  <c r="BS33" i="52"/>
  <c r="BT33" i="52"/>
  <c r="BU33" i="52"/>
  <c r="BV33" i="52"/>
  <c r="BW33" i="52"/>
  <c r="BX33" i="52"/>
  <c r="BY33" i="52"/>
  <c r="BZ33" i="52"/>
  <c r="CA33" i="52"/>
  <c r="CB33" i="52"/>
  <c r="BE34" i="52"/>
  <c r="BF34" i="52"/>
  <c r="BG34" i="52"/>
  <c r="BH34" i="52"/>
  <c r="BI34" i="52"/>
  <c r="BJ34" i="52"/>
  <c r="BK34" i="52"/>
  <c r="BL34" i="52"/>
  <c r="BM34" i="52"/>
  <c r="BN34" i="52"/>
  <c r="BO34" i="52"/>
  <c r="BP34" i="52"/>
  <c r="BQ34" i="52"/>
  <c r="BR34" i="52"/>
  <c r="BS34" i="52"/>
  <c r="BT34" i="52"/>
  <c r="BU34" i="52"/>
  <c r="BV34" i="52"/>
  <c r="BW34" i="52"/>
  <c r="BX34" i="52"/>
  <c r="BY34" i="52"/>
  <c r="BZ34" i="52"/>
  <c r="CA34" i="52"/>
  <c r="CB34" i="52"/>
  <c r="BE35" i="52"/>
  <c r="BF35" i="52"/>
  <c r="BG35" i="52"/>
  <c r="BH35" i="52"/>
  <c r="BI35" i="52"/>
  <c r="BJ35" i="52"/>
  <c r="BK35" i="52"/>
  <c r="BL35" i="52"/>
  <c r="BM35" i="52"/>
  <c r="BN35" i="52"/>
  <c r="BO35" i="52"/>
  <c r="BP35" i="52"/>
  <c r="BQ35" i="52"/>
  <c r="BR35" i="52"/>
  <c r="BS35" i="52"/>
  <c r="BT35" i="52"/>
  <c r="BU35" i="52"/>
  <c r="BV35" i="52"/>
  <c r="BW35" i="52"/>
  <c r="BX35" i="52"/>
  <c r="BY35" i="52"/>
  <c r="BZ35" i="52"/>
  <c r="CA35" i="52"/>
  <c r="CB35" i="52"/>
  <c r="BE36" i="52"/>
  <c r="BF36" i="52"/>
  <c r="BG36" i="52"/>
  <c r="BH36" i="52"/>
  <c r="BI36" i="52"/>
  <c r="BJ36" i="52"/>
  <c r="BK36" i="52"/>
  <c r="BL36" i="52"/>
  <c r="BM36" i="52"/>
  <c r="BN36" i="52"/>
  <c r="BO36" i="52"/>
  <c r="BP36" i="52"/>
  <c r="BQ36" i="52"/>
  <c r="BR36" i="52"/>
  <c r="BS36" i="52"/>
  <c r="BT36" i="52"/>
  <c r="BU36" i="52"/>
  <c r="BV36" i="52"/>
  <c r="BW36" i="52"/>
  <c r="BX36" i="52"/>
  <c r="BY36" i="52"/>
  <c r="BZ36" i="52"/>
  <c r="CA36" i="52"/>
  <c r="H37" i="32"/>
  <c r="CB36" i="52"/>
  <c r="BE37" i="52"/>
  <c r="BF37" i="52"/>
  <c r="BG37" i="52"/>
  <c r="BH37" i="52"/>
  <c r="BI37" i="52"/>
  <c r="BJ37" i="52"/>
  <c r="BK37" i="52"/>
  <c r="BL37" i="52"/>
  <c r="BM37" i="52"/>
  <c r="BN37" i="52"/>
  <c r="BO37" i="52"/>
  <c r="BP37" i="52"/>
  <c r="BQ37" i="52"/>
  <c r="BR37" i="52"/>
  <c r="BS37" i="52"/>
  <c r="BT37" i="52"/>
  <c r="BU37" i="52"/>
  <c r="BV37" i="52"/>
  <c r="BW37" i="52"/>
  <c r="BX37" i="52"/>
  <c r="BY37" i="52"/>
  <c r="BZ37" i="52"/>
  <c r="CA37" i="52"/>
  <c r="CB37" i="52"/>
  <c r="BE38" i="52"/>
  <c r="BF38" i="52"/>
  <c r="BG38" i="52"/>
  <c r="BH38" i="52"/>
  <c r="BI38" i="52"/>
  <c r="BJ38" i="52"/>
  <c r="BK38" i="52"/>
  <c r="BL38" i="52"/>
  <c r="BM38" i="52"/>
  <c r="BN38" i="52"/>
  <c r="BO38" i="52"/>
  <c r="BP38" i="52"/>
  <c r="BQ38" i="52"/>
  <c r="BR38" i="52"/>
  <c r="BS38" i="52"/>
  <c r="BT38" i="52"/>
  <c r="BU38" i="52"/>
  <c r="BV38" i="52"/>
  <c r="BW38" i="52"/>
  <c r="BX38" i="52"/>
  <c r="BY38" i="52"/>
  <c r="BZ38" i="52"/>
  <c r="CA38" i="52"/>
  <c r="CB38" i="52"/>
  <c r="BE39" i="52"/>
  <c r="BF39" i="52"/>
  <c r="BG39" i="52"/>
  <c r="BH39" i="52"/>
  <c r="BI39" i="52"/>
  <c r="BJ39" i="52"/>
  <c r="BK39" i="52"/>
  <c r="BL39" i="52"/>
  <c r="BM39" i="52"/>
  <c r="BN39" i="52"/>
  <c r="BO39" i="52"/>
  <c r="BP39" i="52"/>
  <c r="BQ39" i="52"/>
  <c r="BR39" i="52"/>
  <c r="BS39" i="52"/>
  <c r="BT39" i="52"/>
  <c r="BU39" i="52"/>
  <c r="BV39" i="52"/>
  <c r="BW39" i="52"/>
  <c r="BX39" i="52"/>
  <c r="BY39" i="52"/>
  <c r="BZ39" i="52"/>
  <c r="CA39" i="52"/>
  <c r="CB39" i="52"/>
  <c r="BE40" i="52"/>
  <c r="BF40" i="52"/>
  <c r="BG40" i="52"/>
  <c r="BH40" i="52"/>
  <c r="BI40" i="52"/>
  <c r="BJ40" i="52"/>
  <c r="BK40" i="52"/>
  <c r="BL40" i="52"/>
  <c r="BM40" i="52"/>
  <c r="BN40" i="52"/>
  <c r="BO40" i="52"/>
  <c r="BP40" i="52"/>
  <c r="BQ40" i="52"/>
  <c r="BR40" i="52"/>
  <c r="BS40" i="52"/>
  <c r="BT40" i="52"/>
  <c r="BU40" i="52"/>
  <c r="BV40" i="52"/>
  <c r="BW40" i="52"/>
  <c r="BX40" i="52"/>
  <c r="BY40" i="52"/>
  <c r="BZ40" i="52"/>
  <c r="CA40" i="52"/>
  <c r="CB40" i="52"/>
  <c r="BE41" i="52"/>
  <c r="BF41" i="52"/>
  <c r="BG41" i="52"/>
  <c r="BH41" i="52"/>
  <c r="BI41" i="52"/>
  <c r="BJ41" i="52"/>
  <c r="BK41" i="52"/>
  <c r="BL41" i="52"/>
  <c r="BM41" i="52"/>
  <c r="BN41" i="52"/>
  <c r="BO41" i="52"/>
  <c r="BP41" i="52"/>
  <c r="BQ41" i="52"/>
  <c r="BR41" i="52"/>
  <c r="BS41" i="52"/>
  <c r="BT41" i="52"/>
  <c r="BU41" i="52"/>
  <c r="BV41" i="52"/>
  <c r="BW41" i="52"/>
  <c r="BX41" i="52"/>
  <c r="BY41" i="52"/>
  <c r="BZ41" i="52"/>
  <c r="CA41" i="52"/>
  <c r="CB41" i="52"/>
  <c r="BE42" i="52"/>
  <c r="BF42" i="52"/>
  <c r="BG42" i="52"/>
  <c r="BH42" i="52"/>
  <c r="BI42" i="52"/>
  <c r="BJ42" i="52"/>
  <c r="BK42" i="52"/>
  <c r="BL42" i="52"/>
  <c r="BM42" i="52"/>
  <c r="BN42" i="52"/>
  <c r="BO42" i="52"/>
  <c r="BP42" i="52"/>
  <c r="BQ42" i="52"/>
  <c r="BR42" i="52"/>
  <c r="BS42" i="52"/>
  <c r="BT42" i="52"/>
  <c r="BU42" i="52"/>
  <c r="BV42" i="52"/>
  <c r="BW42" i="52"/>
  <c r="BX42" i="52"/>
  <c r="BY42" i="52"/>
  <c r="BZ42" i="52"/>
  <c r="CA42" i="52"/>
  <c r="CB42" i="52"/>
  <c r="BE43" i="52"/>
  <c r="BF43" i="52"/>
  <c r="BG43" i="52"/>
  <c r="BH43" i="52"/>
  <c r="BI43" i="52"/>
  <c r="BJ43" i="52"/>
  <c r="BK43" i="52"/>
  <c r="BL43" i="52"/>
  <c r="BM43" i="52"/>
  <c r="BN43" i="52"/>
  <c r="BO43" i="52"/>
  <c r="BP43" i="52"/>
  <c r="BQ43" i="52"/>
  <c r="BR43" i="52"/>
  <c r="BS43" i="52"/>
  <c r="BT43" i="52"/>
  <c r="BU43" i="52"/>
  <c r="BV43" i="52"/>
  <c r="BW43" i="52"/>
  <c r="BX43" i="52"/>
  <c r="BY43" i="52"/>
  <c r="BZ43" i="52"/>
  <c r="CA43" i="52"/>
  <c r="H44" i="32"/>
  <c r="CB43" i="52"/>
  <c r="BE44" i="52"/>
  <c r="BF44" i="52"/>
  <c r="BG44" i="52"/>
  <c r="BH44" i="52"/>
  <c r="BI44" i="52"/>
  <c r="BJ44" i="52"/>
  <c r="BK44" i="52"/>
  <c r="BL44" i="52"/>
  <c r="BM44" i="52"/>
  <c r="BN44" i="52"/>
  <c r="BO44" i="52"/>
  <c r="BP44" i="52"/>
  <c r="BQ44" i="52"/>
  <c r="BR44" i="52"/>
  <c r="BS44" i="52"/>
  <c r="BT44" i="52"/>
  <c r="BU44" i="52"/>
  <c r="BV44" i="52"/>
  <c r="BW44" i="52"/>
  <c r="BX44" i="52"/>
  <c r="BY44" i="52"/>
  <c r="BZ44" i="52"/>
  <c r="CA44" i="52"/>
  <c r="CB44" i="52"/>
  <c r="BE45" i="52"/>
  <c r="BF45" i="52"/>
  <c r="BG45" i="52"/>
  <c r="BH45" i="52"/>
  <c r="BI45" i="52"/>
  <c r="BJ45" i="52"/>
  <c r="BK45" i="52"/>
  <c r="BL45" i="52"/>
  <c r="BM45" i="52"/>
  <c r="BN45" i="52"/>
  <c r="BO45" i="52"/>
  <c r="BP45" i="52"/>
  <c r="BQ45" i="52"/>
  <c r="BR45" i="52"/>
  <c r="BS45" i="52"/>
  <c r="BT45" i="52"/>
  <c r="BU45" i="52"/>
  <c r="BV45" i="52"/>
  <c r="BW45" i="52"/>
  <c r="BX45" i="52"/>
  <c r="BY45" i="52"/>
  <c r="BZ45" i="52"/>
  <c r="CA45" i="52"/>
  <c r="CB45" i="52"/>
  <c r="BE46" i="52"/>
  <c r="BF46" i="52"/>
  <c r="BG46" i="52"/>
  <c r="BH46" i="52"/>
  <c r="BI46" i="52"/>
  <c r="BJ46" i="52"/>
  <c r="BK46" i="52"/>
  <c r="BL46" i="52"/>
  <c r="BM46" i="52"/>
  <c r="BN46" i="52"/>
  <c r="BO46" i="52"/>
  <c r="BP46" i="52"/>
  <c r="BQ46" i="52"/>
  <c r="BR46" i="52"/>
  <c r="BS46" i="52"/>
  <c r="BT46" i="52"/>
  <c r="BU46" i="52"/>
  <c r="BV46" i="52"/>
  <c r="BW46" i="52"/>
  <c r="BX46" i="52"/>
  <c r="BY46" i="52"/>
  <c r="BZ46" i="52"/>
  <c r="CA46" i="52"/>
  <c r="CB46" i="52"/>
  <c r="BE47" i="52"/>
  <c r="BF47" i="52"/>
  <c r="BG47" i="52"/>
  <c r="BH47" i="52"/>
  <c r="BI47" i="52"/>
  <c r="BJ47" i="52"/>
  <c r="BK47" i="52"/>
  <c r="BL47" i="52"/>
  <c r="BM47" i="52"/>
  <c r="BN47" i="52"/>
  <c r="BO47" i="52"/>
  <c r="BP47" i="52"/>
  <c r="BQ47" i="52"/>
  <c r="BR47" i="52"/>
  <c r="BS47" i="52"/>
  <c r="BT47" i="52"/>
  <c r="BU47" i="52"/>
  <c r="BV47" i="52"/>
  <c r="BW47" i="52"/>
  <c r="BX47" i="52"/>
  <c r="BY47" i="52"/>
  <c r="BZ47" i="52"/>
  <c r="CA47" i="52"/>
  <c r="CB47" i="52"/>
  <c r="BE48" i="52"/>
  <c r="BF48" i="52"/>
  <c r="BG48" i="52"/>
  <c r="BH48" i="52"/>
  <c r="BI48" i="52"/>
  <c r="BJ48" i="52"/>
  <c r="BK48" i="52"/>
  <c r="BL48" i="52"/>
  <c r="BM48" i="52"/>
  <c r="BN48" i="52"/>
  <c r="BO48" i="52"/>
  <c r="BP48" i="52"/>
  <c r="BQ48" i="52"/>
  <c r="BR48" i="52"/>
  <c r="BS48" i="52"/>
  <c r="BT48" i="52"/>
  <c r="BU48" i="52"/>
  <c r="BV48" i="52"/>
  <c r="BW48" i="52"/>
  <c r="BX48" i="52"/>
  <c r="BY48" i="52"/>
  <c r="BZ48" i="52"/>
  <c r="CA48" i="52"/>
  <c r="CB48" i="52"/>
  <c r="BE49" i="52"/>
  <c r="BF49" i="52"/>
  <c r="BG49" i="52"/>
  <c r="BH49" i="52"/>
  <c r="BI49" i="52"/>
  <c r="BJ49" i="52"/>
  <c r="BK49" i="52"/>
  <c r="BL49" i="52"/>
  <c r="BM49" i="52"/>
  <c r="BN49" i="52"/>
  <c r="BO49" i="52"/>
  <c r="BP49" i="52"/>
  <c r="BQ49" i="52"/>
  <c r="BR49" i="52"/>
  <c r="BS49" i="52"/>
  <c r="BT49" i="52"/>
  <c r="BU49" i="52"/>
  <c r="BV49" i="52"/>
  <c r="BW49" i="52"/>
  <c r="BX49" i="52"/>
  <c r="BY49" i="52"/>
  <c r="BZ49" i="52"/>
  <c r="CA49" i="52"/>
  <c r="CB49" i="52"/>
  <c r="BE50" i="52"/>
  <c r="BF50" i="52"/>
  <c r="BG50" i="52"/>
  <c r="BH50" i="52"/>
  <c r="BI50" i="52"/>
  <c r="BJ50" i="52"/>
  <c r="BK50" i="52"/>
  <c r="BL50" i="52"/>
  <c r="BM50" i="52"/>
  <c r="BN50" i="52"/>
  <c r="BO50" i="52"/>
  <c r="BP50" i="52"/>
  <c r="BQ50" i="52"/>
  <c r="BR50" i="52"/>
  <c r="BS50" i="52"/>
  <c r="BT50" i="52"/>
  <c r="BU50" i="52"/>
  <c r="BV50" i="52"/>
  <c r="BW50" i="52"/>
  <c r="BX50" i="52"/>
  <c r="BY50" i="52"/>
  <c r="BZ50" i="52"/>
  <c r="CA50" i="52"/>
  <c r="CB50" i="52"/>
  <c r="H52" i="2"/>
  <c r="BE51" i="52"/>
  <c r="BF51" i="52"/>
  <c r="BG51" i="52"/>
  <c r="BH51" i="52"/>
  <c r="BI51" i="52"/>
  <c r="BJ51" i="52"/>
  <c r="BK51" i="52"/>
  <c r="BL51" i="52"/>
  <c r="BM51" i="52"/>
  <c r="BN51" i="52"/>
  <c r="BO51" i="52"/>
  <c r="BP51" i="52"/>
  <c r="BQ51" i="52"/>
  <c r="BR51" i="52"/>
  <c r="BS51" i="52"/>
  <c r="BT51" i="52"/>
  <c r="BU51" i="52"/>
  <c r="BV51" i="52"/>
  <c r="BW51" i="52"/>
  <c r="BX51" i="52"/>
  <c r="BY51" i="52"/>
  <c r="BZ51" i="52"/>
  <c r="CA51" i="52"/>
  <c r="CB51" i="52"/>
  <c r="BE52" i="52"/>
  <c r="BF52" i="52"/>
  <c r="BG52" i="52"/>
  <c r="BH52" i="52"/>
  <c r="BI52" i="52"/>
  <c r="BJ52" i="52"/>
  <c r="BK52" i="52"/>
  <c r="BL52" i="52"/>
  <c r="BM52" i="52"/>
  <c r="BN52" i="52"/>
  <c r="BO52" i="52"/>
  <c r="BP52" i="52"/>
  <c r="BQ52" i="52"/>
  <c r="BR52" i="52"/>
  <c r="BS52" i="52"/>
  <c r="BT52" i="52"/>
  <c r="BU52" i="52"/>
  <c r="BV52" i="52"/>
  <c r="BW52" i="52"/>
  <c r="BX52" i="52"/>
  <c r="BY52" i="52"/>
  <c r="BZ52" i="52"/>
  <c r="CA52" i="52"/>
  <c r="CB52" i="52"/>
  <c r="BE53" i="52"/>
  <c r="BF53" i="52"/>
  <c r="BG53" i="52"/>
  <c r="BH53" i="52"/>
  <c r="BI53" i="52"/>
  <c r="BJ53" i="52"/>
  <c r="BK53" i="52"/>
  <c r="BL53" i="52"/>
  <c r="BM53" i="52"/>
  <c r="BN53" i="52"/>
  <c r="BO53" i="52"/>
  <c r="BP53" i="52"/>
  <c r="BQ53" i="52"/>
  <c r="BR53" i="52"/>
  <c r="BS53" i="52"/>
  <c r="BT53" i="52"/>
  <c r="BU53" i="52"/>
  <c r="BV53" i="52"/>
  <c r="BW53" i="52"/>
  <c r="BX53" i="52"/>
  <c r="BY53" i="52"/>
  <c r="BZ53" i="52"/>
  <c r="CA53" i="52"/>
  <c r="CB53" i="52"/>
  <c r="BE54" i="52"/>
  <c r="BF54" i="52"/>
  <c r="BG54" i="52"/>
  <c r="BH54" i="52"/>
  <c r="BI54" i="52"/>
  <c r="BJ54" i="52"/>
  <c r="BK54" i="52"/>
  <c r="BL54" i="52"/>
  <c r="BM54" i="52"/>
  <c r="BN54" i="52"/>
  <c r="BO54" i="52"/>
  <c r="BP54" i="52"/>
  <c r="BQ54" i="52"/>
  <c r="BR54" i="52"/>
  <c r="BS54" i="52"/>
  <c r="BT54" i="52"/>
  <c r="BU54" i="52"/>
  <c r="BV54" i="52"/>
  <c r="BW54" i="52"/>
  <c r="BX54" i="52"/>
  <c r="BY54" i="52"/>
  <c r="BZ54" i="52"/>
  <c r="CA54" i="52"/>
  <c r="CB54" i="52"/>
  <c r="BE55" i="52"/>
  <c r="BF55" i="52"/>
  <c r="BG55" i="52"/>
  <c r="BH55" i="52"/>
  <c r="BI55" i="52"/>
  <c r="BJ55" i="52"/>
  <c r="BK55" i="52"/>
  <c r="BL55" i="52"/>
  <c r="BM55" i="52"/>
  <c r="BN55" i="52"/>
  <c r="BO55" i="52"/>
  <c r="BP55" i="52"/>
  <c r="BQ55" i="52"/>
  <c r="BR55" i="52"/>
  <c r="BS55" i="52"/>
  <c r="BT55" i="52"/>
  <c r="BU55" i="52"/>
  <c r="BV55" i="52"/>
  <c r="BW55" i="52"/>
  <c r="BX55" i="52"/>
  <c r="BY55" i="52"/>
  <c r="BZ55" i="52"/>
  <c r="CA55" i="52"/>
  <c r="CB55" i="52"/>
  <c r="BE56" i="52"/>
  <c r="BF56" i="52"/>
  <c r="BG56" i="52"/>
  <c r="BH56" i="52"/>
  <c r="BI56" i="52"/>
  <c r="BJ56" i="52"/>
  <c r="BK56" i="52"/>
  <c r="BL56" i="52"/>
  <c r="BM56" i="52"/>
  <c r="BN56" i="52"/>
  <c r="BO56" i="52"/>
  <c r="BP56" i="52"/>
  <c r="BQ56" i="52"/>
  <c r="BR56" i="52"/>
  <c r="BS56" i="52"/>
  <c r="BT56" i="52"/>
  <c r="BU56" i="52"/>
  <c r="BV56" i="52"/>
  <c r="BW56" i="52"/>
  <c r="BX56" i="52"/>
  <c r="BY56" i="52"/>
  <c r="BZ56" i="52"/>
  <c r="CA56" i="52"/>
  <c r="CB56" i="52"/>
  <c r="BE57" i="52"/>
  <c r="BF57" i="52"/>
  <c r="BG57" i="52"/>
  <c r="BH57" i="52"/>
  <c r="BI57" i="52"/>
  <c r="BJ57" i="52"/>
  <c r="BK57" i="52"/>
  <c r="BL57" i="52"/>
  <c r="BM57" i="52"/>
  <c r="BN57" i="52"/>
  <c r="BO57" i="52"/>
  <c r="BP57" i="52"/>
  <c r="BQ57" i="52"/>
  <c r="BR57" i="52"/>
  <c r="BS57" i="52"/>
  <c r="BT57" i="52"/>
  <c r="BU57" i="52"/>
  <c r="BV57" i="52"/>
  <c r="BW57" i="52"/>
  <c r="BX57" i="52"/>
  <c r="BY57" i="52"/>
  <c r="BZ57" i="52"/>
  <c r="CA57" i="52"/>
  <c r="CB57" i="52"/>
  <c r="BE58" i="52"/>
  <c r="BF58" i="52"/>
  <c r="BG58" i="52"/>
  <c r="BH58" i="52"/>
  <c r="BI58" i="52"/>
  <c r="BJ58" i="52"/>
  <c r="BK58" i="52"/>
  <c r="BL58" i="52"/>
  <c r="BM58" i="52"/>
  <c r="BN58" i="52"/>
  <c r="BO58" i="52"/>
  <c r="BP58" i="52"/>
  <c r="BQ58" i="52"/>
  <c r="BR58" i="52"/>
  <c r="BS58" i="52"/>
  <c r="BT58" i="52"/>
  <c r="BU58" i="52"/>
  <c r="BV58" i="52"/>
  <c r="BW58" i="52"/>
  <c r="BX58" i="52"/>
  <c r="BY58" i="52"/>
  <c r="BZ58" i="52"/>
  <c r="CA58" i="52"/>
  <c r="CB58" i="52"/>
  <c r="BE59" i="52"/>
  <c r="BF59" i="52"/>
  <c r="BG59" i="52"/>
  <c r="BH59" i="52"/>
  <c r="BI59" i="52"/>
  <c r="BJ59" i="52"/>
  <c r="BK59" i="52"/>
  <c r="BL59" i="52"/>
  <c r="BM59" i="52"/>
  <c r="BN59" i="52"/>
  <c r="BO59" i="52"/>
  <c r="BP59" i="52"/>
  <c r="BQ59" i="52"/>
  <c r="BR59" i="52"/>
  <c r="BS59" i="52"/>
  <c r="BT59" i="52"/>
  <c r="BU59" i="52"/>
  <c r="BV59" i="52"/>
  <c r="BW59" i="52"/>
  <c r="BX59" i="52"/>
  <c r="BY59" i="52"/>
  <c r="BZ59" i="52"/>
  <c r="CA59" i="52"/>
  <c r="CB59" i="52"/>
  <c r="BE60" i="52"/>
  <c r="BF60" i="52"/>
  <c r="BG60" i="52"/>
  <c r="BH60" i="52"/>
  <c r="BI60" i="52"/>
  <c r="BJ60" i="52"/>
  <c r="BK60" i="52"/>
  <c r="BL60" i="52"/>
  <c r="BM60" i="52"/>
  <c r="BN60" i="52"/>
  <c r="BO60" i="52"/>
  <c r="BP60" i="52"/>
  <c r="BQ60" i="52"/>
  <c r="BR60" i="52"/>
  <c r="BS60" i="52"/>
  <c r="BT60" i="52"/>
  <c r="BU60" i="52"/>
  <c r="BV60" i="52"/>
  <c r="BW60" i="52"/>
  <c r="BX60" i="52"/>
  <c r="BY60" i="52"/>
  <c r="BZ60" i="52"/>
  <c r="CA60" i="52"/>
  <c r="CB60" i="52"/>
  <c r="BE61" i="52"/>
  <c r="BF61" i="52"/>
  <c r="BG61" i="52"/>
  <c r="BH61" i="52"/>
  <c r="BI61" i="52"/>
  <c r="BJ61" i="52"/>
  <c r="BK61" i="52"/>
  <c r="BL61" i="52"/>
  <c r="BM61" i="52"/>
  <c r="BN61" i="52"/>
  <c r="BO61" i="52"/>
  <c r="BP61" i="52"/>
  <c r="BQ61" i="52"/>
  <c r="BR61" i="52"/>
  <c r="BS61" i="52"/>
  <c r="BT61" i="52"/>
  <c r="BU61" i="52"/>
  <c r="BV61" i="52"/>
  <c r="BW61" i="52"/>
  <c r="BX61" i="52"/>
  <c r="BY61" i="52"/>
  <c r="BZ61" i="52"/>
  <c r="CA61" i="52"/>
  <c r="CB61" i="52"/>
  <c r="BE62" i="52"/>
  <c r="BF62" i="52"/>
  <c r="BG62" i="52"/>
  <c r="BH62" i="52"/>
  <c r="BI62" i="52"/>
  <c r="BJ62" i="52"/>
  <c r="BK62" i="52"/>
  <c r="BL62" i="52"/>
  <c r="BM62" i="52"/>
  <c r="BN62" i="52"/>
  <c r="BO62" i="52"/>
  <c r="BP62" i="52"/>
  <c r="BQ62" i="52"/>
  <c r="BR62" i="52"/>
  <c r="BS62" i="52"/>
  <c r="BT62" i="52"/>
  <c r="BU62" i="52"/>
  <c r="BV62" i="52"/>
  <c r="BW62" i="52"/>
  <c r="BX62" i="52"/>
  <c r="BY62" i="52"/>
  <c r="BZ62" i="52"/>
  <c r="CA62" i="52"/>
  <c r="CB62" i="52"/>
  <c r="H67" i="2"/>
  <c r="H66" i="2"/>
  <c r="H69" i="2"/>
  <c r="H65" i="2"/>
  <c r="H71" i="2"/>
  <c r="H64" i="2"/>
  <c r="BE63" i="52"/>
  <c r="H67" i="26"/>
  <c r="H66" i="26"/>
  <c r="H69" i="26"/>
  <c r="H65" i="26"/>
  <c r="H71" i="26"/>
  <c r="H64" i="26"/>
  <c r="BF63" i="52"/>
  <c r="H67" i="27"/>
  <c r="H66" i="27"/>
  <c r="H69" i="27"/>
  <c r="H65" i="27"/>
  <c r="H71" i="27"/>
  <c r="H64" i="27"/>
  <c r="BG63" i="52"/>
  <c r="H67" i="50"/>
  <c r="H66" i="50"/>
  <c r="H69" i="50"/>
  <c r="H65" i="50"/>
  <c r="H71" i="50"/>
  <c r="H64" i="50"/>
  <c r="BH63" i="52"/>
  <c r="H67" i="49"/>
  <c r="H66" i="49"/>
  <c r="H69" i="49"/>
  <c r="H65" i="49"/>
  <c r="H71" i="49"/>
  <c r="H64" i="49"/>
  <c r="BI63" i="52"/>
  <c r="H67" i="47"/>
  <c r="H66" i="47"/>
  <c r="H69" i="47"/>
  <c r="H65" i="47"/>
  <c r="H71" i="47"/>
  <c r="H64" i="47"/>
  <c r="BJ63" i="52"/>
  <c r="H67" i="45"/>
  <c r="H66" i="45"/>
  <c r="H69" i="45"/>
  <c r="H65" i="45"/>
  <c r="H71" i="45"/>
  <c r="H64" i="45"/>
  <c r="BK63" i="52"/>
  <c r="H67" i="48"/>
  <c r="H66" i="48"/>
  <c r="H69" i="48"/>
  <c r="H65" i="48"/>
  <c r="H71" i="48"/>
  <c r="H64" i="48"/>
  <c r="BL63" i="52"/>
  <c r="H67" i="46"/>
  <c r="H66" i="46"/>
  <c r="H69" i="46"/>
  <c r="H65" i="46"/>
  <c r="H71" i="46"/>
  <c r="H64" i="46"/>
  <c r="BM63" i="52"/>
  <c r="H67" i="44"/>
  <c r="H66" i="44"/>
  <c r="H69" i="44"/>
  <c r="H65" i="44"/>
  <c r="H71" i="44"/>
  <c r="H64" i="44"/>
  <c r="BN63" i="52"/>
  <c r="H67" i="43"/>
  <c r="H66" i="43"/>
  <c r="H69" i="43"/>
  <c r="H65" i="43"/>
  <c r="H71" i="43"/>
  <c r="H64" i="43"/>
  <c r="BO63" i="52"/>
  <c r="H67" i="42"/>
  <c r="H66" i="42"/>
  <c r="H69" i="42"/>
  <c r="H65" i="42"/>
  <c r="H71" i="42"/>
  <c r="H64" i="42"/>
  <c r="BP63" i="52"/>
  <c r="H67" i="41"/>
  <c r="H66" i="41"/>
  <c r="H69" i="41"/>
  <c r="H65" i="41"/>
  <c r="H71" i="41"/>
  <c r="H64" i="41"/>
  <c r="BQ63" i="52"/>
  <c r="H67" i="29"/>
  <c r="H66" i="29"/>
  <c r="H69" i="29"/>
  <c r="H65" i="29"/>
  <c r="H71" i="29"/>
  <c r="H64" i="29"/>
  <c r="BR63" i="52"/>
  <c r="H67" i="40"/>
  <c r="H66" i="40"/>
  <c r="H69" i="40"/>
  <c r="H65" i="40"/>
  <c r="H71" i="40"/>
  <c r="H64" i="40"/>
  <c r="BS63" i="52"/>
  <c r="H67" i="34"/>
  <c r="H66" i="34"/>
  <c r="H69" i="34"/>
  <c r="H65" i="34"/>
  <c r="H71" i="34"/>
  <c r="H64" i="34"/>
  <c r="BT63" i="52"/>
  <c r="H67" i="39"/>
  <c r="H66" i="39"/>
  <c r="H69" i="39"/>
  <c r="H65" i="39"/>
  <c r="H71" i="39"/>
  <c r="H64" i="39"/>
  <c r="BU63" i="52"/>
  <c r="H67" i="30"/>
  <c r="H66" i="30"/>
  <c r="H69" i="30"/>
  <c r="H65" i="30"/>
  <c r="H71" i="30"/>
  <c r="H64" i="30"/>
  <c r="BV63" i="52"/>
  <c r="H67" i="38"/>
  <c r="H66" i="38"/>
  <c r="H69" i="38"/>
  <c r="H65" i="38"/>
  <c r="H71" i="38"/>
  <c r="H64" i="38"/>
  <c r="BW63" i="52"/>
  <c r="H67" i="37"/>
  <c r="H66" i="37"/>
  <c r="H69" i="37"/>
  <c r="H65" i="37"/>
  <c r="H71" i="37"/>
  <c r="H64" i="37"/>
  <c r="BX63" i="52"/>
  <c r="H67" i="31"/>
  <c r="H66" i="31"/>
  <c r="H69" i="31"/>
  <c r="H65" i="31"/>
  <c r="H71" i="31"/>
  <c r="H64" i="31"/>
  <c r="BY63" i="52"/>
  <c r="H67" i="36"/>
  <c r="H66" i="36"/>
  <c r="H69" i="36"/>
  <c r="H65" i="36"/>
  <c r="H71" i="36"/>
  <c r="H64" i="36"/>
  <c r="BZ63" i="52"/>
  <c r="H67" i="35"/>
  <c r="H66" i="35"/>
  <c r="H69" i="35"/>
  <c r="H65" i="35"/>
  <c r="H71" i="35"/>
  <c r="H64" i="35"/>
  <c r="CA63" i="52"/>
  <c r="H67" i="32"/>
  <c r="H66" i="32"/>
  <c r="H69" i="32"/>
  <c r="H65" i="32"/>
  <c r="H71" i="32"/>
  <c r="H64" i="32"/>
  <c r="CB63" i="52"/>
  <c r="BE64" i="52"/>
  <c r="BF64" i="52"/>
  <c r="BG64" i="52"/>
  <c r="BH64" i="52"/>
  <c r="BI64" i="52"/>
  <c r="BJ64" i="52"/>
  <c r="BK64" i="52"/>
  <c r="BL64" i="52"/>
  <c r="BM64" i="52"/>
  <c r="BN64" i="52"/>
  <c r="BO64" i="52"/>
  <c r="BP64" i="52"/>
  <c r="BQ64" i="52"/>
  <c r="BR64" i="52"/>
  <c r="BS64" i="52"/>
  <c r="BT64" i="52"/>
  <c r="BU64" i="52"/>
  <c r="BV64" i="52"/>
  <c r="BW64" i="52"/>
  <c r="BX64" i="52"/>
  <c r="BY64" i="52"/>
  <c r="BZ64" i="52"/>
  <c r="CA64" i="52"/>
  <c r="CB64" i="52"/>
  <c r="BE65" i="52"/>
  <c r="BF65" i="52"/>
  <c r="BG65" i="52"/>
  <c r="BH65" i="52"/>
  <c r="BI65" i="52"/>
  <c r="BJ65" i="52"/>
  <c r="BK65" i="52"/>
  <c r="BL65" i="52"/>
  <c r="BM65" i="52"/>
  <c r="BN65" i="52"/>
  <c r="BO65" i="52"/>
  <c r="BP65" i="52"/>
  <c r="BQ65" i="52"/>
  <c r="BR65" i="52"/>
  <c r="BS65" i="52"/>
  <c r="BT65" i="52"/>
  <c r="BU65" i="52"/>
  <c r="BV65" i="52"/>
  <c r="BW65" i="52"/>
  <c r="BX65" i="52"/>
  <c r="BY65" i="52"/>
  <c r="BZ65" i="52"/>
  <c r="CA65" i="52"/>
  <c r="CB65" i="52"/>
  <c r="BE66" i="52"/>
  <c r="BF66" i="52"/>
  <c r="BG66" i="52"/>
  <c r="BH66" i="52"/>
  <c r="BI66" i="52"/>
  <c r="BJ66" i="52"/>
  <c r="BK66" i="52"/>
  <c r="BL66" i="52"/>
  <c r="BM66" i="52"/>
  <c r="BN66" i="52"/>
  <c r="BO66" i="52"/>
  <c r="BP66" i="52"/>
  <c r="BQ66" i="52"/>
  <c r="BR66" i="52"/>
  <c r="BS66" i="52"/>
  <c r="BT66" i="52"/>
  <c r="BU66" i="52"/>
  <c r="BV66" i="52"/>
  <c r="BW66" i="52"/>
  <c r="BX66" i="52"/>
  <c r="BY66" i="52"/>
  <c r="BZ66" i="52"/>
  <c r="CA66" i="52"/>
  <c r="CB66" i="52"/>
  <c r="BE67" i="52"/>
  <c r="BF67" i="52"/>
  <c r="BG67" i="52"/>
  <c r="BH67" i="52"/>
  <c r="BI67" i="52"/>
  <c r="BJ67" i="52"/>
  <c r="BK67" i="52"/>
  <c r="BL67" i="52"/>
  <c r="BM67" i="52"/>
  <c r="BN67" i="52"/>
  <c r="BO67" i="52"/>
  <c r="BP67" i="52"/>
  <c r="BQ67" i="52"/>
  <c r="BR67" i="52"/>
  <c r="BS67" i="52"/>
  <c r="BT67" i="52"/>
  <c r="BU67" i="52"/>
  <c r="BV67" i="52"/>
  <c r="BW67" i="52"/>
  <c r="BX67" i="52"/>
  <c r="BY67" i="52"/>
  <c r="BZ67" i="52"/>
  <c r="CA67" i="52"/>
  <c r="CB67" i="52"/>
  <c r="BE68" i="52"/>
  <c r="BF68" i="52"/>
  <c r="BG68" i="52"/>
  <c r="BH68" i="52"/>
  <c r="BI68" i="52"/>
  <c r="BJ68" i="52"/>
  <c r="BK68" i="52"/>
  <c r="BL68" i="52"/>
  <c r="BM68" i="52"/>
  <c r="BN68" i="52"/>
  <c r="BO68" i="52"/>
  <c r="BP68" i="52"/>
  <c r="BQ68" i="52"/>
  <c r="BR68" i="52"/>
  <c r="BS68" i="52"/>
  <c r="BT68" i="52"/>
  <c r="BU68" i="52"/>
  <c r="BV68" i="52"/>
  <c r="BW68" i="52"/>
  <c r="BX68" i="52"/>
  <c r="BY68" i="52"/>
  <c r="BZ68" i="52"/>
  <c r="CA68" i="52"/>
  <c r="CB68" i="52"/>
  <c r="BE69" i="52"/>
  <c r="BF69" i="52"/>
  <c r="BG69" i="52"/>
  <c r="BH69" i="52"/>
  <c r="BI69" i="52"/>
  <c r="BJ69" i="52"/>
  <c r="BK69" i="52"/>
  <c r="BL69" i="52"/>
  <c r="BM69" i="52"/>
  <c r="BN69" i="52"/>
  <c r="BO69" i="52"/>
  <c r="BP69" i="52"/>
  <c r="BQ69" i="52"/>
  <c r="BR69" i="52"/>
  <c r="BS69" i="52"/>
  <c r="BT69" i="52"/>
  <c r="BU69" i="52"/>
  <c r="BV69" i="52"/>
  <c r="BW69" i="52"/>
  <c r="BX69" i="52"/>
  <c r="BY69" i="52"/>
  <c r="BZ69" i="52"/>
  <c r="CA69" i="52"/>
  <c r="CB69" i="52"/>
  <c r="BE70" i="52"/>
  <c r="BF70" i="52"/>
  <c r="BG70" i="52"/>
  <c r="BH70" i="52"/>
  <c r="BI70" i="52"/>
  <c r="BJ70" i="52"/>
  <c r="BK70" i="52"/>
  <c r="BL70" i="52"/>
  <c r="BM70" i="52"/>
  <c r="BN70" i="52"/>
  <c r="BO70" i="52"/>
  <c r="BP70" i="52"/>
  <c r="BQ70" i="52"/>
  <c r="BR70" i="52"/>
  <c r="BS70" i="52"/>
  <c r="BT70" i="52"/>
  <c r="BU70" i="52"/>
  <c r="BV70" i="52"/>
  <c r="BW70" i="52"/>
  <c r="BX70" i="52"/>
  <c r="BY70" i="52"/>
  <c r="BZ70" i="52"/>
  <c r="CA70" i="52"/>
  <c r="CB70" i="52"/>
  <c r="BE71" i="52"/>
  <c r="BF71" i="52"/>
  <c r="BG71" i="52"/>
  <c r="BH71" i="52"/>
  <c r="BI71" i="52"/>
  <c r="BJ71" i="52"/>
  <c r="BK71" i="52"/>
  <c r="BL71" i="52"/>
  <c r="BM71" i="52"/>
  <c r="BN71" i="52"/>
  <c r="BO71" i="52"/>
  <c r="BP71" i="52"/>
  <c r="BQ71" i="52"/>
  <c r="BR71" i="52"/>
  <c r="BS71" i="52"/>
  <c r="BT71" i="52"/>
  <c r="BU71" i="52"/>
  <c r="BV71" i="52"/>
  <c r="BW71" i="52"/>
  <c r="BX71" i="52"/>
  <c r="BY71" i="52"/>
  <c r="BZ71" i="52"/>
  <c r="CA71" i="52"/>
  <c r="CB71" i="52"/>
  <c r="J12" i="26"/>
  <c r="J16" i="26"/>
  <c r="J18" i="26"/>
  <c r="J21" i="26"/>
  <c r="J25" i="26"/>
  <c r="J11" i="26"/>
  <c r="J10" i="26"/>
  <c r="J30" i="26"/>
  <c r="J29" i="26"/>
  <c r="J37" i="26"/>
  <c r="J44" i="26"/>
  <c r="J35" i="26"/>
  <c r="J53" i="26"/>
  <c r="J57" i="26"/>
  <c r="J28" i="26"/>
  <c r="J9" i="26"/>
  <c r="J61" i="26"/>
  <c r="J60" i="26"/>
  <c r="J59" i="26"/>
  <c r="J8" i="26"/>
  <c r="K12" i="26"/>
  <c r="K16" i="26"/>
  <c r="K18" i="26"/>
  <c r="K21" i="26"/>
  <c r="K25" i="26"/>
  <c r="K11" i="26"/>
  <c r="K10" i="26"/>
  <c r="K30" i="26"/>
  <c r="K29" i="26"/>
  <c r="K37" i="26"/>
  <c r="K44" i="26"/>
  <c r="K35" i="26"/>
  <c r="K53" i="26"/>
  <c r="K57" i="26"/>
  <c r="K28" i="26"/>
  <c r="K9" i="26"/>
  <c r="K61" i="26"/>
  <c r="K60" i="26"/>
  <c r="K59" i="26"/>
  <c r="K8" i="26"/>
  <c r="L12" i="26"/>
  <c r="L16" i="26"/>
  <c r="L18" i="26"/>
  <c r="L21" i="26"/>
  <c r="L25" i="26"/>
  <c r="L11" i="26"/>
  <c r="L10" i="26"/>
  <c r="L30" i="26"/>
  <c r="L29" i="26"/>
  <c r="L37" i="26"/>
  <c r="L44" i="26"/>
  <c r="L35" i="26"/>
  <c r="L53" i="26"/>
  <c r="L57" i="26"/>
  <c r="L28" i="26"/>
  <c r="L9" i="26"/>
  <c r="L61" i="26"/>
  <c r="L60" i="26"/>
  <c r="L59" i="26"/>
  <c r="L8" i="26"/>
  <c r="M12" i="26"/>
  <c r="M16" i="26"/>
  <c r="M18" i="26"/>
  <c r="M21" i="26"/>
  <c r="M25" i="26"/>
  <c r="M11" i="26"/>
  <c r="M10" i="26"/>
  <c r="M30" i="26"/>
  <c r="M29" i="26"/>
  <c r="M37" i="26"/>
  <c r="M44" i="26"/>
  <c r="M35" i="26"/>
  <c r="M53" i="26"/>
  <c r="M57" i="26"/>
  <c r="M28" i="26"/>
  <c r="M9" i="26"/>
  <c r="M61" i="26"/>
  <c r="M60" i="26"/>
  <c r="M59" i="26"/>
  <c r="M8" i="26"/>
  <c r="N12" i="26"/>
  <c r="N16" i="26"/>
  <c r="N18" i="26"/>
  <c r="N21" i="26"/>
  <c r="N25" i="26"/>
  <c r="N11" i="26"/>
  <c r="N10" i="26"/>
  <c r="N30" i="26"/>
  <c r="N29" i="26"/>
  <c r="N37" i="26"/>
  <c r="N44" i="26"/>
  <c r="N35" i="26"/>
  <c r="N53" i="26"/>
  <c r="N57" i="26"/>
  <c r="N28" i="26"/>
  <c r="N9" i="26"/>
  <c r="N61" i="26"/>
  <c r="N60" i="26"/>
  <c r="N59" i="26"/>
  <c r="N8" i="26"/>
  <c r="O12" i="26"/>
  <c r="O16" i="26"/>
  <c r="O18" i="26"/>
  <c r="O21" i="26"/>
  <c r="O25" i="26"/>
  <c r="O11" i="26"/>
  <c r="O10" i="26"/>
  <c r="O30" i="26"/>
  <c r="O29" i="26"/>
  <c r="O37" i="26"/>
  <c r="O44" i="26"/>
  <c r="O35" i="26"/>
  <c r="O53" i="26"/>
  <c r="O57" i="26"/>
  <c r="O28" i="26"/>
  <c r="O9" i="26"/>
  <c r="O61" i="26"/>
  <c r="O60" i="26"/>
  <c r="O59" i="26"/>
  <c r="O8" i="26"/>
  <c r="P12" i="26"/>
  <c r="P16" i="26"/>
  <c r="P18" i="26"/>
  <c r="P21" i="26"/>
  <c r="P25" i="26"/>
  <c r="P11" i="26"/>
  <c r="P10" i="26"/>
  <c r="P30" i="26"/>
  <c r="P29" i="26"/>
  <c r="P37" i="26"/>
  <c r="P44" i="26"/>
  <c r="P35" i="26"/>
  <c r="P53" i="26"/>
  <c r="P57" i="26"/>
  <c r="P28" i="26"/>
  <c r="P9" i="26"/>
  <c r="P61" i="26"/>
  <c r="P60" i="26"/>
  <c r="P59" i="26"/>
  <c r="P8" i="26"/>
  <c r="Q12" i="26"/>
  <c r="Q16" i="26"/>
  <c r="Q18" i="26"/>
  <c r="Q21" i="26"/>
  <c r="Q25" i="26"/>
  <c r="Q11" i="26"/>
  <c r="Q10" i="26"/>
  <c r="Q30" i="26"/>
  <c r="Q29" i="26"/>
  <c r="Q37" i="26"/>
  <c r="Q44" i="26"/>
  <c r="Q35" i="26"/>
  <c r="Q53" i="26"/>
  <c r="Q57" i="26"/>
  <c r="Q28" i="26"/>
  <c r="Q9" i="26"/>
  <c r="Q61" i="26"/>
  <c r="Q60" i="26"/>
  <c r="Q59" i="26"/>
  <c r="Q8" i="26"/>
  <c r="R12" i="26"/>
  <c r="R16" i="26"/>
  <c r="R18" i="26"/>
  <c r="R21" i="26"/>
  <c r="R25" i="26"/>
  <c r="R11" i="26"/>
  <c r="R10" i="26"/>
  <c r="R30" i="26"/>
  <c r="R29" i="26"/>
  <c r="R37" i="26"/>
  <c r="R44" i="26"/>
  <c r="R35" i="26"/>
  <c r="R53" i="26"/>
  <c r="R57" i="26"/>
  <c r="R28" i="26"/>
  <c r="R9" i="26"/>
  <c r="R61" i="26"/>
  <c r="R60" i="26"/>
  <c r="R59" i="26"/>
  <c r="R8" i="26"/>
  <c r="S12" i="26"/>
  <c r="S16" i="26"/>
  <c r="S18" i="26"/>
  <c r="S21" i="26"/>
  <c r="S25" i="26"/>
  <c r="S11" i="26"/>
  <c r="S10" i="26"/>
  <c r="S30" i="26"/>
  <c r="S29" i="26"/>
  <c r="S37" i="26"/>
  <c r="S44" i="26"/>
  <c r="S35" i="26"/>
  <c r="S53" i="26"/>
  <c r="S57" i="26"/>
  <c r="S28" i="26"/>
  <c r="S9" i="26"/>
  <c r="S61" i="26"/>
  <c r="S60" i="26"/>
  <c r="S59" i="26"/>
  <c r="S8" i="26"/>
  <c r="T12" i="26"/>
  <c r="T16" i="26"/>
  <c r="T18" i="26"/>
  <c r="T21" i="26"/>
  <c r="T25" i="26"/>
  <c r="T11" i="26"/>
  <c r="T10" i="26"/>
  <c r="T30" i="26"/>
  <c r="T29" i="26"/>
  <c r="T37" i="26"/>
  <c r="T44" i="26"/>
  <c r="T35" i="26"/>
  <c r="T53" i="26"/>
  <c r="T57" i="26"/>
  <c r="T28" i="26"/>
  <c r="T9" i="26"/>
  <c r="T61" i="26"/>
  <c r="T60" i="26"/>
  <c r="T59" i="26"/>
  <c r="T8" i="26"/>
  <c r="U12" i="26"/>
  <c r="U16" i="26"/>
  <c r="U18" i="26"/>
  <c r="U21" i="26"/>
  <c r="U25" i="26"/>
  <c r="U11" i="26"/>
  <c r="U10" i="26"/>
  <c r="U30" i="26"/>
  <c r="U29" i="26"/>
  <c r="U37" i="26"/>
  <c r="U44" i="26"/>
  <c r="U35" i="26"/>
  <c r="U53" i="26"/>
  <c r="U57" i="26"/>
  <c r="U28" i="26"/>
  <c r="U9" i="26"/>
  <c r="U61" i="26"/>
  <c r="U60" i="26"/>
  <c r="U59" i="26"/>
  <c r="U8" i="26"/>
  <c r="I8" i="26"/>
  <c r="CE7" i="52"/>
  <c r="J12" i="27"/>
  <c r="J16" i="27"/>
  <c r="J18" i="27"/>
  <c r="J21" i="27"/>
  <c r="J25" i="27"/>
  <c r="J11" i="27"/>
  <c r="J10" i="27"/>
  <c r="J30" i="27"/>
  <c r="J29" i="27"/>
  <c r="J37" i="27"/>
  <c r="J44" i="27"/>
  <c r="J35" i="27"/>
  <c r="J50" i="27"/>
  <c r="J53" i="27"/>
  <c r="J57" i="27"/>
  <c r="J28" i="27"/>
  <c r="J9" i="27"/>
  <c r="J61" i="27"/>
  <c r="J60" i="27"/>
  <c r="J59" i="27"/>
  <c r="J8" i="27"/>
  <c r="K12" i="27"/>
  <c r="K16" i="27"/>
  <c r="K18" i="27"/>
  <c r="K21" i="27"/>
  <c r="K25" i="27"/>
  <c r="K11" i="27"/>
  <c r="K10" i="27"/>
  <c r="K30" i="27"/>
  <c r="K29" i="27"/>
  <c r="K37" i="27"/>
  <c r="K44" i="27"/>
  <c r="K35" i="27"/>
  <c r="K50" i="27"/>
  <c r="K53" i="27"/>
  <c r="K57" i="27"/>
  <c r="K28" i="27"/>
  <c r="K9" i="27"/>
  <c r="K61" i="27"/>
  <c r="K60" i="27"/>
  <c r="K59" i="27"/>
  <c r="K8" i="27"/>
  <c r="L12" i="27"/>
  <c r="L16" i="27"/>
  <c r="L18" i="27"/>
  <c r="L21" i="27"/>
  <c r="L25" i="27"/>
  <c r="L11" i="27"/>
  <c r="L10" i="27"/>
  <c r="L30" i="27"/>
  <c r="L29" i="27"/>
  <c r="L37" i="27"/>
  <c r="L44" i="27"/>
  <c r="L35" i="27"/>
  <c r="L50" i="27"/>
  <c r="L53" i="27"/>
  <c r="L57" i="27"/>
  <c r="L28" i="27"/>
  <c r="L9" i="27"/>
  <c r="L61" i="27"/>
  <c r="L60" i="27"/>
  <c r="L59" i="27"/>
  <c r="L8" i="27"/>
  <c r="M12" i="27"/>
  <c r="M16" i="27"/>
  <c r="M18" i="27"/>
  <c r="M21" i="27"/>
  <c r="M25" i="27"/>
  <c r="M11" i="27"/>
  <c r="M10" i="27"/>
  <c r="M30" i="27"/>
  <c r="M29" i="27"/>
  <c r="M37" i="27"/>
  <c r="M44" i="27"/>
  <c r="M35" i="27"/>
  <c r="M50" i="27"/>
  <c r="M53" i="27"/>
  <c r="M57" i="27"/>
  <c r="M28" i="27"/>
  <c r="M9" i="27"/>
  <c r="M61" i="27"/>
  <c r="M60" i="27"/>
  <c r="M59" i="27"/>
  <c r="M8" i="27"/>
  <c r="N12" i="27"/>
  <c r="N16" i="27"/>
  <c r="N18" i="27"/>
  <c r="N21" i="27"/>
  <c r="N25" i="27"/>
  <c r="N11" i="27"/>
  <c r="N10" i="27"/>
  <c r="N30" i="27"/>
  <c r="N29" i="27"/>
  <c r="N37" i="27"/>
  <c r="N44" i="27"/>
  <c r="N35" i="27"/>
  <c r="N50" i="27"/>
  <c r="N53" i="27"/>
  <c r="N57" i="27"/>
  <c r="N28" i="27"/>
  <c r="N9" i="27"/>
  <c r="N61" i="27"/>
  <c r="N60" i="27"/>
  <c r="N59" i="27"/>
  <c r="N8" i="27"/>
  <c r="O12" i="27"/>
  <c r="O16" i="27"/>
  <c r="O18" i="27"/>
  <c r="O21" i="27"/>
  <c r="O25" i="27"/>
  <c r="O11" i="27"/>
  <c r="O10" i="27"/>
  <c r="O30" i="27"/>
  <c r="O29" i="27"/>
  <c r="O37" i="27"/>
  <c r="O44" i="27"/>
  <c r="O35" i="27"/>
  <c r="O50" i="27"/>
  <c r="O53" i="27"/>
  <c r="O57" i="27"/>
  <c r="O28" i="27"/>
  <c r="O9" i="27"/>
  <c r="O61" i="27"/>
  <c r="O60" i="27"/>
  <c r="O59" i="27"/>
  <c r="O8" i="27"/>
  <c r="P12" i="27"/>
  <c r="P16" i="27"/>
  <c r="P18" i="27"/>
  <c r="P21" i="27"/>
  <c r="P25" i="27"/>
  <c r="P11" i="27"/>
  <c r="P10" i="27"/>
  <c r="P30" i="27"/>
  <c r="P29" i="27"/>
  <c r="P37" i="27"/>
  <c r="P44" i="27"/>
  <c r="P35" i="27"/>
  <c r="P50" i="27"/>
  <c r="P53" i="27"/>
  <c r="P57" i="27"/>
  <c r="P28" i="27"/>
  <c r="P9" i="27"/>
  <c r="P61" i="27"/>
  <c r="P60" i="27"/>
  <c r="P59" i="27"/>
  <c r="P8" i="27"/>
  <c r="Q12" i="27"/>
  <c r="Q16" i="27"/>
  <c r="Q18" i="27"/>
  <c r="Q21" i="27"/>
  <c r="Q25" i="27"/>
  <c r="Q11" i="27"/>
  <c r="Q10" i="27"/>
  <c r="Q30" i="27"/>
  <c r="Q29" i="27"/>
  <c r="Q37" i="27"/>
  <c r="Q44" i="27"/>
  <c r="Q35" i="27"/>
  <c r="Q50" i="27"/>
  <c r="Q53" i="27"/>
  <c r="Q57" i="27"/>
  <c r="Q28" i="27"/>
  <c r="Q9" i="27"/>
  <c r="Q61" i="27"/>
  <c r="Q60" i="27"/>
  <c r="Q59" i="27"/>
  <c r="Q8" i="27"/>
  <c r="R12" i="27"/>
  <c r="R16" i="27"/>
  <c r="R18" i="27"/>
  <c r="R21" i="27"/>
  <c r="R25" i="27"/>
  <c r="R11" i="27"/>
  <c r="R10" i="27"/>
  <c r="R30" i="27"/>
  <c r="R29" i="27"/>
  <c r="R37" i="27"/>
  <c r="R44" i="27"/>
  <c r="R35" i="27"/>
  <c r="R50" i="27"/>
  <c r="R53" i="27"/>
  <c r="R57" i="27"/>
  <c r="R28" i="27"/>
  <c r="R9" i="27"/>
  <c r="R61" i="27"/>
  <c r="R60" i="27"/>
  <c r="R59" i="27"/>
  <c r="R8" i="27"/>
  <c r="S12" i="27"/>
  <c r="S16" i="27"/>
  <c r="S18" i="27"/>
  <c r="S21" i="27"/>
  <c r="S25" i="27"/>
  <c r="S11" i="27"/>
  <c r="S10" i="27"/>
  <c r="S30" i="27"/>
  <c r="S29" i="27"/>
  <c r="S37" i="27"/>
  <c r="S44" i="27"/>
  <c r="S35" i="27"/>
  <c r="S50" i="27"/>
  <c r="S53" i="27"/>
  <c r="S57" i="27"/>
  <c r="S28" i="27"/>
  <c r="S9" i="27"/>
  <c r="S61" i="27"/>
  <c r="S60" i="27"/>
  <c r="S59" i="27"/>
  <c r="S8" i="27"/>
  <c r="T12" i="27"/>
  <c r="T16" i="27"/>
  <c r="T18" i="27"/>
  <c r="T21" i="27"/>
  <c r="T25" i="27"/>
  <c r="T11" i="27"/>
  <c r="T10" i="27"/>
  <c r="T30" i="27"/>
  <c r="T29" i="27"/>
  <c r="T37" i="27"/>
  <c r="T44" i="27"/>
  <c r="T35" i="27"/>
  <c r="T50" i="27"/>
  <c r="T53" i="27"/>
  <c r="T57" i="27"/>
  <c r="T28" i="27"/>
  <c r="T9" i="27"/>
  <c r="T61" i="27"/>
  <c r="T60" i="27"/>
  <c r="T59" i="27"/>
  <c r="T8" i="27"/>
  <c r="U12" i="27"/>
  <c r="U16" i="27"/>
  <c r="U18" i="27"/>
  <c r="U21" i="27"/>
  <c r="U25" i="27"/>
  <c r="U11" i="27"/>
  <c r="U10" i="27"/>
  <c r="U30" i="27"/>
  <c r="U29" i="27"/>
  <c r="U37" i="27"/>
  <c r="U44" i="27"/>
  <c r="U35" i="27"/>
  <c r="U50" i="27"/>
  <c r="U53" i="27"/>
  <c r="U57" i="27"/>
  <c r="U28" i="27"/>
  <c r="U9" i="27"/>
  <c r="U61" i="27"/>
  <c r="U60" i="27"/>
  <c r="U59" i="27"/>
  <c r="U8" i="27"/>
  <c r="V12" i="27"/>
  <c r="V16" i="27"/>
  <c r="V18" i="27"/>
  <c r="V21" i="27"/>
  <c r="V25" i="27"/>
  <c r="V11" i="27"/>
  <c r="V10" i="27"/>
  <c r="V30" i="27"/>
  <c r="V29" i="27"/>
  <c r="V37" i="27"/>
  <c r="V44" i="27"/>
  <c r="V35" i="27"/>
  <c r="V50" i="27"/>
  <c r="V53" i="27"/>
  <c r="V57" i="27"/>
  <c r="V28" i="27"/>
  <c r="V9" i="27"/>
  <c r="V61" i="27"/>
  <c r="V60" i="27"/>
  <c r="V59" i="27"/>
  <c r="V8" i="27"/>
  <c r="W12" i="27"/>
  <c r="W16" i="27"/>
  <c r="W18" i="27"/>
  <c r="W21" i="27"/>
  <c r="W25" i="27"/>
  <c r="W11" i="27"/>
  <c r="W10" i="27"/>
  <c r="W30" i="27"/>
  <c r="W29" i="27"/>
  <c r="W37" i="27"/>
  <c r="W44" i="27"/>
  <c r="W35" i="27"/>
  <c r="W50" i="27"/>
  <c r="W53" i="27"/>
  <c r="W57" i="27"/>
  <c r="W28" i="27"/>
  <c r="W9" i="27"/>
  <c r="W61" i="27"/>
  <c r="W60" i="27"/>
  <c r="W59" i="27"/>
  <c r="W8" i="27"/>
  <c r="X12" i="27"/>
  <c r="X16" i="27"/>
  <c r="X18" i="27"/>
  <c r="X21" i="27"/>
  <c r="X25" i="27"/>
  <c r="X11" i="27"/>
  <c r="X10" i="27"/>
  <c r="X30" i="27"/>
  <c r="X29" i="27"/>
  <c r="X37" i="27"/>
  <c r="X44" i="27"/>
  <c r="X35" i="27"/>
  <c r="X50" i="27"/>
  <c r="X53" i="27"/>
  <c r="X57" i="27"/>
  <c r="X28" i="27"/>
  <c r="X9" i="27"/>
  <c r="X61" i="27"/>
  <c r="X60" i="27"/>
  <c r="X59" i="27"/>
  <c r="X8" i="27"/>
  <c r="Y12" i="27"/>
  <c r="Y16" i="27"/>
  <c r="Y18" i="27"/>
  <c r="Y21" i="27"/>
  <c r="Y25" i="27"/>
  <c r="Y11" i="27"/>
  <c r="Y10" i="27"/>
  <c r="Y30" i="27"/>
  <c r="Y29" i="27"/>
  <c r="Y37" i="27"/>
  <c r="Y44" i="27"/>
  <c r="Y35" i="27"/>
  <c r="Y50" i="27"/>
  <c r="Y53" i="27"/>
  <c r="Y57" i="27"/>
  <c r="Y28" i="27"/>
  <c r="Y9" i="27"/>
  <c r="Y61" i="27"/>
  <c r="Y60" i="27"/>
  <c r="Y59" i="27"/>
  <c r="Y8" i="27"/>
  <c r="Z12" i="27"/>
  <c r="Z16" i="27"/>
  <c r="Z18" i="27"/>
  <c r="Z21" i="27"/>
  <c r="Z25" i="27"/>
  <c r="Z11" i="27"/>
  <c r="Z10" i="27"/>
  <c r="Z30" i="27"/>
  <c r="Z29" i="27"/>
  <c r="Z37" i="27"/>
  <c r="Z44" i="27"/>
  <c r="Z35" i="27"/>
  <c r="Z50" i="27"/>
  <c r="Z53" i="27"/>
  <c r="Z57" i="27"/>
  <c r="Z28" i="27"/>
  <c r="Z9" i="27"/>
  <c r="Z61" i="27"/>
  <c r="Z60" i="27"/>
  <c r="Z59" i="27"/>
  <c r="Z8" i="27"/>
  <c r="AA12" i="27"/>
  <c r="AA16" i="27"/>
  <c r="AA18" i="27"/>
  <c r="AA21" i="27"/>
  <c r="AA25" i="27"/>
  <c r="AA11" i="27"/>
  <c r="AA10" i="27"/>
  <c r="AA30" i="27"/>
  <c r="AA29" i="27"/>
  <c r="AA37" i="27"/>
  <c r="AA44" i="27"/>
  <c r="AA35" i="27"/>
  <c r="AA50" i="27"/>
  <c r="AA53" i="27"/>
  <c r="AA57" i="27"/>
  <c r="AA28" i="27"/>
  <c r="AA9" i="27"/>
  <c r="AA61" i="27"/>
  <c r="AA60" i="27"/>
  <c r="AA59" i="27"/>
  <c r="AA8" i="27"/>
  <c r="I8" i="27"/>
  <c r="CF7" i="52"/>
  <c r="J12" i="49"/>
  <c r="J16" i="49"/>
  <c r="J18" i="49"/>
  <c r="J21" i="49"/>
  <c r="J25" i="49"/>
  <c r="J11" i="49"/>
  <c r="J10" i="49"/>
  <c r="J30" i="49"/>
  <c r="J29" i="49"/>
  <c r="J37" i="49"/>
  <c r="J44" i="49"/>
  <c r="J35" i="49"/>
  <c r="J50" i="49"/>
  <c r="J53" i="49"/>
  <c r="J57" i="49"/>
  <c r="J28" i="49"/>
  <c r="J9" i="49"/>
  <c r="J61" i="49"/>
  <c r="J60" i="49"/>
  <c r="J59" i="49"/>
  <c r="J8" i="49"/>
  <c r="K12" i="49"/>
  <c r="K16" i="49"/>
  <c r="K18" i="49"/>
  <c r="K21" i="49"/>
  <c r="K25" i="49"/>
  <c r="K11" i="49"/>
  <c r="K10" i="49"/>
  <c r="K30" i="49"/>
  <c r="K29" i="49"/>
  <c r="K37" i="49"/>
  <c r="K44" i="49"/>
  <c r="K35" i="49"/>
  <c r="K50" i="49"/>
  <c r="K53" i="49"/>
  <c r="K57" i="49"/>
  <c r="K28" i="49"/>
  <c r="K9" i="49"/>
  <c r="K61" i="49"/>
  <c r="K60" i="49"/>
  <c r="K59" i="49"/>
  <c r="K8" i="49"/>
  <c r="L12" i="49"/>
  <c r="L16" i="49"/>
  <c r="L18" i="49"/>
  <c r="L21" i="49"/>
  <c r="L25" i="49"/>
  <c r="L11" i="49"/>
  <c r="L10" i="49"/>
  <c r="L30" i="49"/>
  <c r="L29" i="49"/>
  <c r="L37" i="49"/>
  <c r="L44" i="49"/>
  <c r="L35" i="49"/>
  <c r="L50" i="49"/>
  <c r="L53" i="49"/>
  <c r="L57" i="49"/>
  <c r="L28" i="49"/>
  <c r="L9" i="49"/>
  <c r="L61" i="49"/>
  <c r="L60" i="49"/>
  <c r="L59" i="49"/>
  <c r="L8" i="49"/>
  <c r="M12" i="49"/>
  <c r="M16" i="49"/>
  <c r="M18" i="49"/>
  <c r="M21" i="49"/>
  <c r="M25" i="49"/>
  <c r="M11" i="49"/>
  <c r="M10" i="49"/>
  <c r="M30" i="49"/>
  <c r="M29" i="49"/>
  <c r="M37" i="49"/>
  <c r="M44" i="49"/>
  <c r="M35" i="49"/>
  <c r="M50" i="49"/>
  <c r="M53" i="49"/>
  <c r="M57" i="49"/>
  <c r="M28" i="49"/>
  <c r="M9" i="49"/>
  <c r="M61" i="49"/>
  <c r="M60" i="49"/>
  <c r="M59" i="49"/>
  <c r="M8" i="49"/>
  <c r="N12" i="49"/>
  <c r="N16" i="49"/>
  <c r="N18" i="49"/>
  <c r="N21" i="49"/>
  <c r="N25" i="49"/>
  <c r="N11" i="49"/>
  <c r="N10" i="49"/>
  <c r="N30" i="49"/>
  <c r="N29" i="49"/>
  <c r="N37" i="49"/>
  <c r="N44" i="49"/>
  <c r="N35" i="49"/>
  <c r="N50" i="49"/>
  <c r="N53" i="49"/>
  <c r="N57" i="49"/>
  <c r="N28" i="49"/>
  <c r="N9" i="49"/>
  <c r="N61" i="49"/>
  <c r="N60" i="49"/>
  <c r="N59" i="49"/>
  <c r="N8" i="49"/>
  <c r="O12" i="49"/>
  <c r="O16" i="49"/>
  <c r="O18" i="49"/>
  <c r="O21" i="49"/>
  <c r="O25" i="49"/>
  <c r="O11" i="49"/>
  <c r="O10" i="49"/>
  <c r="O30" i="49"/>
  <c r="O29" i="49"/>
  <c r="O37" i="49"/>
  <c r="O44" i="49"/>
  <c r="O35" i="49"/>
  <c r="O50" i="49"/>
  <c r="O53" i="49"/>
  <c r="O57" i="49"/>
  <c r="O28" i="49"/>
  <c r="O9" i="49"/>
  <c r="O61" i="49"/>
  <c r="O60" i="49"/>
  <c r="O59" i="49"/>
  <c r="O8" i="49"/>
  <c r="P12" i="49"/>
  <c r="P16" i="49"/>
  <c r="P18" i="49"/>
  <c r="P21" i="49"/>
  <c r="P25" i="49"/>
  <c r="P11" i="49"/>
  <c r="P10" i="49"/>
  <c r="P30" i="49"/>
  <c r="P29" i="49"/>
  <c r="P37" i="49"/>
  <c r="P44" i="49"/>
  <c r="P35" i="49"/>
  <c r="P50" i="49"/>
  <c r="P53" i="49"/>
  <c r="P57" i="49"/>
  <c r="P28" i="49"/>
  <c r="P9" i="49"/>
  <c r="P61" i="49"/>
  <c r="P60" i="49"/>
  <c r="P59" i="49"/>
  <c r="P8" i="49"/>
  <c r="Q12" i="49"/>
  <c r="Q16" i="49"/>
  <c r="Q18" i="49"/>
  <c r="Q21" i="49"/>
  <c r="Q25" i="49"/>
  <c r="Q11" i="49"/>
  <c r="Q10" i="49"/>
  <c r="Q30" i="49"/>
  <c r="Q29" i="49"/>
  <c r="Q37" i="49"/>
  <c r="Q44" i="49"/>
  <c r="Q35" i="49"/>
  <c r="Q50" i="49"/>
  <c r="Q53" i="49"/>
  <c r="Q57" i="49"/>
  <c r="Q28" i="49"/>
  <c r="Q9" i="49"/>
  <c r="Q61" i="49"/>
  <c r="Q60" i="49"/>
  <c r="Q59" i="49"/>
  <c r="Q8" i="49"/>
  <c r="R12" i="49"/>
  <c r="R16" i="49"/>
  <c r="R18" i="49"/>
  <c r="R21" i="49"/>
  <c r="R25" i="49"/>
  <c r="R11" i="49"/>
  <c r="R10" i="49"/>
  <c r="R30" i="49"/>
  <c r="R29" i="49"/>
  <c r="R37" i="49"/>
  <c r="R44" i="49"/>
  <c r="R35" i="49"/>
  <c r="R50" i="49"/>
  <c r="R53" i="49"/>
  <c r="R57" i="49"/>
  <c r="R28" i="49"/>
  <c r="R9" i="49"/>
  <c r="R61" i="49"/>
  <c r="R60" i="49"/>
  <c r="R59" i="49"/>
  <c r="R8" i="49"/>
  <c r="S12" i="49"/>
  <c r="S16" i="49"/>
  <c r="S18" i="49"/>
  <c r="S21" i="49"/>
  <c r="S25" i="49"/>
  <c r="S11" i="49"/>
  <c r="S10" i="49"/>
  <c r="S30" i="49"/>
  <c r="S29" i="49"/>
  <c r="S37" i="49"/>
  <c r="S44" i="49"/>
  <c r="S35" i="49"/>
  <c r="S50" i="49"/>
  <c r="S53" i="49"/>
  <c r="S57" i="49"/>
  <c r="S28" i="49"/>
  <c r="S9" i="49"/>
  <c r="S61" i="49"/>
  <c r="S60" i="49"/>
  <c r="S59" i="49"/>
  <c r="S8" i="49"/>
  <c r="T12" i="49"/>
  <c r="T16" i="49"/>
  <c r="T18" i="49"/>
  <c r="T21" i="49"/>
  <c r="T25" i="49"/>
  <c r="T11" i="49"/>
  <c r="T10" i="49"/>
  <c r="T30" i="49"/>
  <c r="T29" i="49"/>
  <c r="T37" i="49"/>
  <c r="T44" i="49"/>
  <c r="T35" i="49"/>
  <c r="T50" i="49"/>
  <c r="T53" i="49"/>
  <c r="T57" i="49"/>
  <c r="T28" i="49"/>
  <c r="T9" i="49"/>
  <c r="T61" i="49"/>
  <c r="T60" i="49"/>
  <c r="T59" i="49"/>
  <c r="T8" i="49"/>
  <c r="U12" i="49"/>
  <c r="U16" i="49"/>
  <c r="U18" i="49"/>
  <c r="U21" i="49"/>
  <c r="U25" i="49"/>
  <c r="U11" i="49"/>
  <c r="U10" i="49"/>
  <c r="U30" i="49"/>
  <c r="U29" i="49"/>
  <c r="U37" i="49"/>
  <c r="U44" i="49"/>
  <c r="U35" i="49"/>
  <c r="U50" i="49"/>
  <c r="U53" i="49"/>
  <c r="U57" i="49"/>
  <c r="U28" i="49"/>
  <c r="U9" i="49"/>
  <c r="U61" i="49"/>
  <c r="U60" i="49"/>
  <c r="U59" i="49"/>
  <c r="U8" i="49"/>
  <c r="V12" i="49"/>
  <c r="V16" i="49"/>
  <c r="V18" i="49"/>
  <c r="V21" i="49"/>
  <c r="V25" i="49"/>
  <c r="V11" i="49"/>
  <c r="V10" i="49"/>
  <c r="V30" i="49"/>
  <c r="V29" i="49"/>
  <c r="V37" i="49"/>
  <c r="V44" i="49"/>
  <c r="V35" i="49"/>
  <c r="V50" i="49"/>
  <c r="V53" i="49"/>
  <c r="V57" i="49"/>
  <c r="V28" i="49"/>
  <c r="V9" i="49"/>
  <c r="V61" i="49"/>
  <c r="V60" i="49"/>
  <c r="V59" i="49"/>
  <c r="V8" i="49"/>
  <c r="W12" i="49"/>
  <c r="W16" i="49"/>
  <c r="W18" i="49"/>
  <c r="W21" i="49"/>
  <c r="W25" i="49"/>
  <c r="W11" i="49"/>
  <c r="W10" i="49"/>
  <c r="W30" i="49"/>
  <c r="W29" i="49"/>
  <c r="W37" i="49"/>
  <c r="W44" i="49"/>
  <c r="W35" i="49"/>
  <c r="W50" i="49"/>
  <c r="W53" i="49"/>
  <c r="W57" i="49"/>
  <c r="W28" i="49"/>
  <c r="W9" i="49"/>
  <c r="W61" i="49"/>
  <c r="W60" i="49"/>
  <c r="W59" i="49"/>
  <c r="W8" i="49"/>
  <c r="I8" i="49"/>
  <c r="CH7" i="52"/>
  <c r="J12" i="45"/>
  <c r="J16" i="45"/>
  <c r="J18" i="45"/>
  <c r="J21" i="45"/>
  <c r="J25" i="45"/>
  <c r="J11" i="45"/>
  <c r="J10" i="45"/>
  <c r="J30" i="45"/>
  <c r="J29" i="45"/>
  <c r="J37" i="45"/>
  <c r="J44" i="45"/>
  <c r="J35" i="45"/>
  <c r="J50" i="45"/>
  <c r="J53" i="45"/>
  <c r="J57" i="45"/>
  <c r="J28" i="45"/>
  <c r="J9" i="45"/>
  <c r="J61" i="45"/>
  <c r="J60" i="45"/>
  <c r="J59" i="45"/>
  <c r="J8" i="45"/>
  <c r="K12" i="45"/>
  <c r="K16" i="45"/>
  <c r="K18" i="45"/>
  <c r="K21" i="45"/>
  <c r="K25" i="45"/>
  <c r="K11" i="45"/>
  <c r="K10" i="45"/>
  <c r="K30" i="45"/>
  <c r="K29" i="45"/>
  <c r="K37" i="45"/>
  <c r="K44" i="45"/>
  <c r="K35" i="45"/>
  <c r="K50" i="45"/>
  <c r="K53" i="45"/>
  <c r="K57" i="45"/>
  <c r="K28" i="45"/>
  <c r="K9" i="45"/>
  <c r="K61" i="45"/>
  <c r="K60" i="45"/>
  <c r="K59" i="45"/>
  <c r="K8" i="45"/>
  <c r="L12" i="45"/>
  <c r="L16" i="45"/>
  <c r="L18" i="45"/>
  <c r="L21" i="45"/>
  <c r="L25" i="45"/>
  <c r="L11" i="45"/>
  <c r="L10" i="45"/>
  <c r="L30" i="45"/>
  <c r="L29" i="45"/>
  <c r="L37" i="45"/>
  <c r="L44" i="45"/>
  <c r="L35" i="45"/>
  <c r="L50" i="45"/>
  <c r="L53" i="45"/>
  <c r="L57" i="45"/>
  <c r="L28" i="45"/>
  <c r="L9" i="45"/>
  <c r="L61" i="45"/>
  <c r="L60" i="45"/>
  <c r="L59" i="45"/>
  <c r="L8" i="45"/>
  <c r="M12" i="45"/>
  <c r="M16" i="45"/>
  <c r="M18" i="45"/>
  <c r="M21" i="45"/>
  <c r="M25" i="45"/>
  <c r="M11" i="45"/>
  <c r="M10" i="45"/>
  <c r="M30" i="45"/>
  <c r="M29" i="45"/>
  <c r="M37" i="45"/>
  <c r="M44" i="45"/>
  <c r="M35" i="45"/>
  <c r="M50" i="45"/>
  <c r="M53" i="45"/>
  <c r="M57" i="45"/>
  <c r="M28" i="45"/>
  <c r="M9" i="45"/>
  <c r="M61" i="45"/>
  <c r="M60" i="45"/>
  <c r="M59" i="45"/>
  <c r="M8" i="45"/>
  <c r="N12" i="45"/>
  <c r="N16" i="45"/>
  <c r="N18" i="45"/>
  <c r="N21" i="45"/>
  <c r="N25" i="45"/>
  <c r="N11" i="45"/>
  <c r="N10" i="45"/>
  <c r="N30" i="45"/>
  <c r="N29" i="45"/>
  <c r="N37" i="45"/>
  <c r="N44" i="45"/>
  <c r="N35" i="45"/>
  <c r="N50" i="45"/>
  <c r="N53" i="45"/>
  <c r="N57" i="45"/>
  <c r="N28" i="45"/>
  <c r="N9" i="45"/>
  <c r="N61" i="45"/>
  <c r="N60" i="45"/>
  <c r="N59" i="45"/>
  <c r="N8" i="45"/>
  <c r="O12" i="45"/>
  <c r="O16" i="45"/>
  <c r="O18" i="45"/>
  <c r="O21" i="45"/>
  <c r="O25" i="45"/>
  <c r="O11" i="45"/>
  <c r="O10" i="45"/>
  <c r="O30" i="45"/>
  <c r="O29" i="45"/>
  <c r="O37" i="45"/>
  <c r="O44" i="45"/>
  <c r="O35" i="45"/>
  <c r="O50" i="45"/>
  <c r="O53" i="45"/>
  <c r="O57" i="45"/>
  <c r="O28" i="45"/>
  <c r="O9" i="45"/>
  <c r="O61" i="45"/>
  <c r="O60" i="45"/>
  <c r="O59" i="45"/>
  <c r="O8" i="45"/>
  <c r="P12" i="45"/>
  <c r="P16" i="45"/>
  <c r="P18" i="45"/>
  <c r="P21" i="45"/>
  <c r="P25" i="45"/>
  <c r="P11" i="45"/>
  <c r="P10" i="45"/>
  <c r="P30" i="45"/>
  <c r="P29" i="45"/>
  <c r="P37" i="45"/>
  <c r="P44" i="45"/>
  <c r="P35" i="45"/>
  <c r="P50" i="45"/>
  <c r="P53" i="45"/>
  <c r="P57" i="45"/>
  <c r="P28" i="45"/>
  <c r="P9" i="45"/>
  <c r="P61" i="45"/>
  <c r="P60" i="45"/>
  <c r="P59" i="45"/>
  <c r="P8" i="45"/>
  <c r="Q12" i="45"/>
  <c r="Q16" i="45"/>
  <c r="Q18" i="45"/>
  <c r="Q21" i="45"/>
  <c r="Q25" i="45"/>
  <c r="Q11" i="45"/>
  <c r="Q10" i="45"/>
  <c r="Q30" i="45"/>
  <c r="Q29" i="45"/>
  <c r="Q37" i="45"/>
  <c r="Q44" i="45"/>
  <c r="Q35" i="45"/>
  <c r="Q50" i="45"/>
  <c r="Q53" i="45"/>
  <c r="Q57" i="45"/>
  <c r="Q28" i="45"/>
  <c r="Q9" i="45"/>
  <c r="Q61" i="45"/>
  <c r="Q60" i="45"/>
  <c r="Q59" i="45"/>
  <c r="Q8" i="45"/>
  <c r="R12" i="45"/>
  <c r="R16" i="45"/>
  <c r="R18" i="45"/>
  <c r="R21" i="45"/>
  <c r="R25" i="45"/>
  <c r="R11" i="45"/>
  <c r="R10" i="45"/>
  <c r="R30" i="45"/>
  <c r="R29" i="45"/>
  <c r="R37" i="45"/>
  <c r="R44" i="45"/>
  <c r="R35" i="45"/>
  <c r="R50" i="45"/>
  <c r="R53" i="45"/>
  <c r="R57" i="45"/>
  <c r="R28" i="45"/>
  <c r="R9" i="45"/>
  <c r="R61" i="45"/>
  <c r="R60" i="45"/>
  <c r="R59" i="45"/>
  <c r="R8" i="45"/>
  <c r="I8" i="45"/>
  <c r="CJ7" i="52"/>
  <c r="J12" i="48"/>
  <c r="J16" i="48"/>
  <c r="J18" i="48"/>
  <c r="J21" i="48"/>
  <c r="J25" i="48"/>
  <c r="J11" i="48"/>
  <c r="J10" i="48"/>
  <c r="J30" i="48"/>
  <c r="J29" i="48"/>
  <c r="J37" i="48"/>
  <c r="J44" i="48"/>
  <c r="J35" i="48"/>
  <c r="J50" i="48"/>
  <c r="J53" i="48"/>
  <c r="J57" i="48"/>
  <c r="J28" i="48"/>
  <c r="J9" i="48"/>
  <c r="J61" i="48"/>
  <c r="J60" i="48"/>
  <c r="J59" i="48"/>
  <c r="J8" i="48"/>
  <c r="K12" i="48"/>
  <c r="K16" i="48"/>
  <c r="K18" i="48"/>
  <c r="K21" i="48"/>
  <c r="K25" i="48"/>
  <c r="K11" i="48"/>
  <c r="K10" i="48"/>
  <c r="K30" i="48"/>
  <c r="K29" i="48"/>
  <c r="K37" i="48"/>
  <c r="K44" i="48"/>
  <c r="K35" i="48"/>
  <c r="K50" i="48"/>
  <c r="K53" i="48"/>
  <c r="K57" i="48"/>
  <c r="K28" i="48"/>
  <c r="K9" i="48"/>
  <c r="K61" i="48"/>
  <c r="K60" i="48"/>
  <c r="K59" i="48"/>
  <c r="K8" i="48"/>
  <c r="L12" i="48"/>
  <c r="L16" i="48"/>
  <c r="L18" i="48"/>
  <c r="L21" i="48"/>
  <c r="L25" i="48"/>
  <c r="L11" i="48"/>
  <c r="L10" i="48"/>
  <c r="L30" i="48"/>
  <c r="L29" i="48"/>
  <c r="L37" i="48"/>
  <c r="L44" i="48"/>
  <c r="L35" i="48"/>
  <c r="L50" i="48"/>
  <c r="L53" i="48"/>
  <c r="L57" i="48"/>
  <c r="L28" i="48"/>
  <c r="L9" i="48"/>
  <c r="L61" i="48"/>
  <c r="L60" i="48"/>
  <c r="L59" i="48"/>
  <c r="L8" i="48"/>
  <c r="M12" i="48"/>
  <c r="M16" i="48"/>
  <c r="M18" i="48"/>
  <c r="M21" i="48"/>
  <c r="M25" i="48"/>
  <c r="M11" i="48"/>
  <c r="M10" i="48"/>
  <c r="M30" i="48"/>
  <c r="M29" i="48"/>
  <c r="M37" i="48"/>
  <c r="M44" i="48"/>
  <c r="M35" i="48"/>
  <c r="M50" i="48"/>
  <c r="M53" i="48"/>
  <c r="M57" i="48"/>
  <c r="M28" i="48"/>
  <c r="M9" i="48"/>
  <c r="M61" i="48"/>
  <c r="M60" i="48"/>
  <c r="M59" i="48"/>
  <c r="M8" i="48"/>
  <c r="N12" i="48"/>
  <c r="N16" i="48"/>
  <c r="N18" i="48"/>
  <c r="N21" i="48"/>
  <c r="N25" i="48"/>
  <c r="N11" i="48"/>
  <c r="N10" i="48"/>
  <c r="N30" i="48"/>
  <c r="N29" i="48"/>
  <c r="N37" i="48"/>
  <c r="N44" i="48"/>
  <c r="N35" i="48"/>
  <c r="N50" i="48"/>
  <c r="N53" i="48"/>
  <c r="N57" i="48"/>
  <c r="N28" i="48"/>
  <c r="N9" i="48"/>
  <c r="N61" i="48"/>
  <c r="N60" i="48"/>
  <c r="N59" i="48"/>
  <c r="N8" i="48"/>
  <c r="O12" i="48"/>
  <c r="O16" i="48"/>
  <c r="O18" i="48"/>
  <c r="O21" i="48"/>
  <c r="O25" i="48"/>
  <c r="O11" i="48"/>
  <c r="O10" i="48"/>
  <c r="O30" i="48"/>
  <c r="O29" i="48"/>
  <c r="O37" i="48"/>
  <c r="O44" i="48"/>
  <c r="O35" i="48"/>
  <c r="O50" i="48"/>
  <c r="O53" i="48"/>
  <c r="O57" i="48"/>
  <c r="O28" i="48"/>
  <c r="O9" i="48"/>
  <c r="O61" i="48"/>
  <c r="O60" i="48"/>
  <c r="O59" i="48"/>
  <c r="O8" i="48"/>
  <c r="P12" i="48"/>
  <c r="P16" i="48"/>
  <c r="P18" i="48"/>
  <c r="P21" i="48"/>
  <c r="P25" i="48"/>
  <c r="P11" i="48"/>
  <c r="P10" i="48"/>
  <c r="P30" i="48"/>
  <c r="P29" i="48"/>
  <c r="P37" i="48"/>
  <c r="P44" i="48"/>
  <c r="P35" i="48"/>
  <c r="P50" i="48"/>
  <c r="P53" i="48"/>
  <c r="P57" i="48"/>
  <c r="P28" i="48"/>
  <c r="P9" i="48"/>
  <c r="P61" i="48"/>
  <c r="P60" i="48"/>
  <c r="P59" i="48"/>
  <c r="P8" i="48"/>
  <c r="Q12" i="48"/>
  <c r="Q16" i="48"/>
  <c r="Q18" i="48"/>
  <c r="Q21" i="48"/>
  <c r="Q25" i="48"/>
  <c r="Q11" i="48"/>
  <c r="Q10" i="48"/>
  <c r="Q30" i="48"/>
  <c r="Q29" i="48"/>
  <c r="Q37" i="48"/>
  <c r="Q44" i="48"/>
  <c r="Q35" i="48"/>
  <c r="Q50" i="48"/>
  <c r="Q53" i="48"/>
  <c r="Q57" i="48"/>
  <c r="Q28" i="48"/>
  <c r="Q9" i="48"/>
  <c r="Q61" i="48"/>
  <c r="Q60" i="48"/>
  <c r="Q59" i="48"/>
  <c r="Q8" i="48"/>
  <c r="R12" i="48"/>
  <c r="R16" i="48"/>
  <c r="R18" i="48"/>
  <c r="R21" i="48"/>
  <c r="R25" i="48"/>
  <c r="R11" i="48"/>
  <c r="R10" i="48"/>
  <c r="R30" i="48"/>
  <c r="R29" i="48"/>
  <c r="R37" i="48"/>
  <c r="R44" i="48"/>
  <c r="R35" i="48"/>
  <c r="R50" i="48"/>
  <c r="R53" i="48"/>
  <c r="R57" i="48"/>
  <c r="R28" i="48"/>
  <c r="R9" i="48"/>
  <c r="R61" i="48"/>
  <c r="R60" i="48"/>
  <c r="R59" i="48"/>
  <c r="R8" i="48"/>
  <c r="S12" i="48"/>
  <c r="S16" i="48"/>
  <c r="S18" i="48"/>
  <c r="S21" i="48"/>
  <c r="S25" i="48"/>
  <c r="S11" i="48"/>
  <c r="S10" i="48"/>
  <c r="S30" i="48"/>
  <c r="S29" i="48"/>
  <c r="S37" i="48"/>
  <c r="S44" i="48"/>
  <c r="S35" i="48"/>
  <c r="S50" i="48"/>
  <c r="S53" i="48"/>
  <c r="S57" i="48"/>
  <c r="S28" i="48"/>
  <c r="S9" i="48"/>
  <c r="S61" i="48"/>
  <c r="S60" i="48"/>
  <c r="S59" i="48"/>
  <c r="S8" i="48"/>
  <c r="T12" i="48"/>
  <c r="T16" i="48"/>
  <c r="T18" i="48"/>
  <c r="T21" i="48"/>
  <c r="T25" i="48"/>
  <c r="T11" i="48"/>
  <c r="T10" i="48"/>
  <c r="T30" i="48"/>
  <c r="T29" i="48"/>
  <c r="T37" i="48"/>
  <c r="T44" i="48"/>
  <c r="T35" i="48"/>
  <c r="T50" i="48"/>
  <c r="T53" i="48"/>
  <c r="T57" i="48"/>
  <c r="T28" i="48"/>
  <c r="T9" i="48"/>
  <c r="T61" i="48"/>
  <c r="T60" i="48"/>
  <c r="T59" i="48"/>
  <c r="T8" i="48"/>
  <c r="I8" i="48"/>
  <c r="CK7" i="52"/>
  <c r="J12" i="46"/>
  <c r="J16" i="46"/>
  <c r="J18" i="46"/>
  <c r="J21" i="46"/>
  <c r="J25" i="46"/>
  <c r="J11" i="46"/>
  <c r="J10" i="46"/>
  <c r="J30" i="46"/>
  <c r="J29" i="46"/>
  <c r="J37" i="46"/>
  <c r="J44" i="46"/>
  <c r="J35" i="46"/>
  <c r="J50" i="46"/>
  <c r="J53" i="46"/>
  <c r="J57" i="46"/>
  <c r="J28" i="46"/>
  <c r="J9" i="46"/>
  <c r="J61" i="46"/>
  <c r="J60" i="46"/>
  <c r="J59" i="46"/>
  <c r="J8" i="46"/>
  <c r="K12" i="46"/>
  <c r="K16" i="46"/>
  <c r="K18" i="46"/>
  <c r="K21" i="46"/>
  <c r="K25" i="46"/>
  <c r="K11" i="46"/>
  <c r="K10" i="46"/>
  <c r="K30" i="46"/>
  <c r="K29" i="46"/>
  <c r="K37" i="46"/>
  <c r="K44" i="46"/>
  <c r="K35" i="46"/>
  <c r="K50" i="46"/>
  <c r="K53" i="46"/>
  <c r="K57" i="46"/>
  <c r="K28" i="46"/>
  <c r="K9" i="46"/>
  <c r="K61" i="46"/>
  <c r="K60" i="46"/>
  <c r="K59" i="46"/>
  <c r="K8" i="46"/>
  <c r="L12" i="46"/>
  <c r="L16" i="46"/>
  <c r="L18" i="46"/>
  <c r="L21" i="46"/>
  <c r="L25" i="46"/>
  <c r="L11" i="46"/>
  <c r="L10" i="46"/>
  <c r="L30" i="46"/>
  <c r="L29" i="46"/>
  <c r="L37" i="46"/>
  <c r="L44" i="46"/>
  <c r="L35" i="46"/>
  <c r="L50" i="46"/>
  <c r="L53" i="46"/>
  <c r="L57" i="46"/>
  <c r="L28" i="46"/>
  <c r="L9" i="46"/>
  <c r="L61" i="46"/>
  <c r="L60" i="46"/>
  <c r="L59" i="46"/>
  <c r="L8" i="46"/>
  <c r="M12" i="46"/>
  <c r="M16" i="46"/>
  <c r="M18" i="46"/>
  <c r="M21" i="46"/>
  <c r="M25" i="46"/>
  <c r="M11" i="46"/>
  <c r="M10" i="46"/>
  <c r="M30" i="46"/>
  <c r="M29" i="46"/>
  <c r="M37" i="46"/>
  <c r="M44" i="46"/>
  <c r="M35" i="46"/>
  <c r="M50" i="46"/>
  <c r="M53" i="46"/>
  <c r="M57" i="46"/>
  <c r="M28" i="46"/>
  <c r="M9" i="46"/>
  <c r="M61" i="46"/>
  <c r="M60" i="46"/>
  <c r="M59" i="46"/>
  <c r="M8" i="46"/>
  <c r="N12" i="46"/>
  <c r="N16" i="46"/>
  <c r="N18" i="46"/>
  <c r="N21" i="46"/>
  <c r="N25" i="46"/>
  <c r="N11" i="46"/>
  <c r="N10" i="46"/>
  <c r="N30" i="46"/>
  <c r="N29" i="46"/>
  <c r="N37" i="46"/>
  <c r="N44" i="46"/>
  <c r="N35" i="46"/>
  <c r="N50" i="46"/>
  <c r="N53" i="46"/>
  <c r="N57" i="46"/>
  <c r="N28" i="46"/>
  <c r="N9" i="46"/>
  <c r="N61" i="46"/>
  <c r="N60" i="46"/>
  <c r="N59" i="46"/>
  <c r="N8" i="46"/>
  <c r="O12" i="46"/>
  <c r="O16" i="46"/>
  <c r="O18" i="46"/>
  <c r="O21" i="46"/>
  <c r="O25" i="46"/>
  <c r="O11" i="46"/>
  <c r="O10" i="46"/>
  <c r="O30" i="46"/>
  <c r="O29" i="46"/>
  <c r="O37" i="46"/>
  <c r="O44" i="46"/>
  <c r="O35" i="46"/>
  <c r="O50" i="46"/>
  <c r="O53" i="46"/>
  <c r="O57" i="46"/>
  <c r="O28" i="46"/>
  <c r="O9" i="46"/>
  <c r="O61" i="46"/>
  <c r="O60" i="46"/>
  <c r="O59" i="46"/>
  <c r="O8" i="46"/>
  <c r="P12" i="46"/>
  <c r="P16" i="46"/>
  <c r="P18" i="46"/>
  <c r="P21" i="46"/>
  <c r="P25" i="46"/>
  <c r="P11" i="46"/>
  <c r="P10" i="46"/>
  <c r="P30" i="46"/>
  <c r="P29" i="46"/>
  <c r="P37" i="46"/>
  <c r="P44" i="46"/>
  <c r="P35" i="46"/>
  <c r="P50" i="46"/>
  <c r="P53" i="46"/>
  <c r="P57" i="46"/>
  <c r="P28" i="46"/>
  <c r="P9" i="46"/>
  <c r="P61" i="46"/>
  <c r="P60" i="46"/>
  <c r="P59" i="46"/>
  <c r="P8" i="46"/>
  <c r="Q12" i="46"/>
  <c r="Q16" i="46"/>
  <c r="Q18" i="46"/>
  <c r="Q21" i="46"/>
  <c r="Q25" i="46"/>
  <c r="Q11" i="46"/>
  <c r="Q10" i="46"/>
  <c r="Q30" i="46"/>
  <c r="Q29" i="46"/>
  <c r="Q37" i="46"/>
  <c r="Q44" i="46"/>
  <c r="Q35" i="46"/>
  <c r="Q50" i="46"/>
  <c r="Q53" i="46"/>
  <c r="Q57" i="46"/>
  <c r="Q28" i="46"/>
  <c r="Q9" i="46"/>
  <c r="Q61" i="46"/>
  <c r="Q60" i="46"/>
  <c r="Q59" i="46"/>
  <c r="Q8" i="46"/>
  <c r="R12" i="46"/>
  <c r="R16" i="46"/>
  <c r="R18" i="46"/>
  <c r="R21" i="46"/>
  <c r="R25" i="46"/>
  <c r="R11" i="46"/>
  <c r="R10" i="46"/>
  <c r="R30" i="46"/>
  <c r="R29" i="46"/>
  <c r="R37" i="46"/>
  <c r="R44" i="46"/>
  <c r="R35" i="46"/>
  <c r="R50" i="46"/>
  <c r="R53" i="46"/>
  <c r="R57" i="46"/>
  <c r="R28" i="46"/>
  <c r="R9" i="46"/>
  <c r="R61" i="46"/>
  <c r="R60" i="46"/>
  <c r="R59" i="46"/>
  <c r="R8" i="46"/>
  <c r="I8" i="46"/>
  <c r="CL7" i="52"/>
  <c r="J12" i="44"/>
  <c r="J16" i="44"/>
  <c r="J18" i="44"/>
  <c r="J21" i="44"/>
  <c r="J25" i="44"/>
  <c r="J11" i="44"/>
  <c r="J10" i="44"/>
  <c r="J30" i="44"/>
  <c r="J29" i="44"/>
  <c r="J37" i="44"/>
  <c r="J44" i="44"/>
  <c r="J35" i="44"/>
  <c r="J50" i="44"/>
  <c r="J53" i="44"/>
  <c r="J57" i="44"/>
  <c r="J28" i="44"/>
  <c r="J9" i="44"/>
  <c r="J61" i="44"/>
  <c r="J60" i="44"/>
  <c r="J59" i="44"/>
  <c r="J8" i="44"/>
  <c r="K12" i="44"/>
  <c r="K16" i="44"/>
  <c r="K18" i="44"/>
  <c r="K21" i="44"/>
  <c r="K25" i="44"/>
  <c r="K11" i="44"/>
  <c r="K10" i="44"/>
  <c r="K30" i="44"/>
  <c r="K29" i="44"/>
  <c r="K37" i="44"/>
  <c r="K44" i="44"/>
  <c r="K35" i="44"/>
  <c r="K50" i="44"/>
  <c r="K53" i="44"/>
  <c r="K57" i="44"/>
  <c r="K28" i="44"/>
  <c r="K9" i="44"/>
  <c r="K61" i="44"/>
  <c r="K60" i="44"/>
  <c r="K59" i="44"/>
  <c r="K8" i="44"/>
  <c r="L12" i="44"/>
  <c r="L16" i="44"/>
  <c r="L18" i="44"/>
  <c r="L21" i="44"/>
  <c r="L25" i="44"/>
  <c r="L11" i="44"/>
  <c r="L10" i="44"/>
  <c r="L30" i="44"/>
  <c r="L29" i="44"/>
  <c r="L37" i="44"/>
  <c r="L44" i="44"/>
  <c r="L35" i="44"/>
  <c r="L50" i="44"/>
  <c r="L53" i="44"/>
  <c r="L57" i="44"/>
  <c r="L28" i="44"/>
  <c r="L9" i="44"/>
  <c r="L61" i="44"/>
  <c r="L60" i="44"/>
  <c r="L59" i="44"/>
  <c r="L8" i="44"/>
  <c r="M12" i="44"/>
  <c r="M16" i="44"/>
  <c r="M18" i="44"/>
  <c r="M21" i="44"/>
  <c r="M25" i="44"/>
  <c r="M11" i="44"/>
  <c r="M10" i="44"/>
  <c r="M30" i="44"/>
  <c r="M29" i="44"/>
  <c r="M37" i="44"/>
  <c r="M44" i="44"/>
  <c r="M35" i="44"/>
  <c r="M50" i="44"/>
  <c r="M53" i="44"/>
  <c r="M57" i="44"/>
  <c r="M28" i="44"/>
  <c r="M9" i="44"/>
  <c r="M61" i="44"/>
  <c r="M60" i="44"/>
  <c r="M59" i="44"/>
  <c r="M8" i="44"/>
  <c r="N12" i="44"/>
  <c r="N16" i="44"/>
  <c r="N18" i="44"/>
  <c r="N21" i="44"/>
  <c r="N25" i="44"/>
  <c r="N11" i="44"/>
  <c r="N10" i="44"/>
  <c r="N30" i="44"/>
  <c r="N29" i="44"/>
  <c r="N37" i="44"/>
  <c r="N44" i="44"/>
  <c r="N35" i="44"/>
  <c r="N50" i="44"/>
  <c r="N53" i="44"/>
  <c r="N57" i="44"/>
  <c r="N28" i="44"/>
  <c r="N9" i="44"/>
  <c r="N61" i="44"/>
  <c r="N60" i="44"/>
  <c r="N59" i="44"/>
  <c r="N8" i="44"/>
  <c r="O12" i="44"/>
  <c r="O16" i="44"/>
  <c r="O18" i="44"/>
  <c r="O21" i="44"/>
  <c r="O25" i="44"/>
  <c r="O11" i="44"/>
  <c r="O10" i="44"/>
  <c r="O30" i="44"/>
  <c r="O29" i="44"/>
  <c r="O37" i="44"/>
  <c r="O44" i="44"/>
  <c r="O35" i="44"/>
  <c r="O50" i="44"/>
  <c r="O53" i="44"/>
  <c r="O57" i="44"/>
  <c r="O28" i="44"/>
  <c r="O9" i="44"/>
  <c r="O61" i="44"/>
  <c r="O60" i="44"/>
  <c r="O59" i="44"/>
  <c r="O8" i="44"/>
  <c r="P12" i="44"/>
  <c r="P16" i="44"/>
  <c r="P18" i="44"/>
  <c r="P21" i="44"/>
  <c r="P25" i="44"/>
  <c r="P11" i="44"/>
  <c r="P10" i="44"/>
  <c r="P30" i="44"/>
  <c r="P29" i="44"/>
  <c r="P37" i="44"/>
  <c r="P44" i="44"/>
  <c r="P35" i="44"/>
  <c r="P50" i="44"/>
  <c r="P53" i="44"/>
  <c r="P57" i="44"/>
  <c r="P28" i="44"/>
  <c r="P9" i="44"/>
  <c r="P61" i="44"/>
  <c r="P60" i="44"/>
  <c r="P59" i="44"/>
  <c r="P8" i="44"/>
  <c r="I8" i="44"/>
  <c r="CM7" i="52"/>
  <c r="J12" i="43"/>
  <c r="J16" i="43"/>
  <c r="J18" i="43"/>
  <c r="J21" i="43"/>
  <c r="J25" i="43"/>
  <c r="J11" i="43"/>
  <c r="J10" i="43"/>
  <c r="J30" i="43"/>
  <c r="J29" i="43"/>
  <c r="J37" i="43"/>
  <c r="J44" i="43"/>
  <c r="J35" i="43"/>
  <c r="J50" i="43"/>
  <c r="J53" i="43"/>
  <c r="J57" i="43"/>
  <c r="J28" i="43"/>
  <c r="J9" i="43"/>
  <c r="J61" i="43"/>
  <c r="J60" i="43"/>
  <c r="J59" i="43"/>
  <c r="J8" i="43"/>
  <c r="K12" i="43"/>
  <c r="K16" i="43"/>
  <c r="K18" i="43"/>
  <c r="K21" i="43"/>
  <c r="K25" i="43"/>
  <c r="K11" i="43"/>
  <c r="K10" i="43"/>
  <c r="K30" i="43"/>
  <c r="K29" i="43"/>
  <c r="K37" i="43"/>
  <c r="K44" i="43"/>
  <c r="K35" i="43"/>
  <c r="K50" i="43"/>
  <c r="K53" i="43"/>
  <c r="K57" i="43"/>
  <c r="K28" i="43"/>
  <c r="K9" i="43"/>
  <c r="K61" i="43"/>
  <c r="K60" i="43"/>
  <c r="K59" i="43"/>
  <c r="K8" i="43"/>
  <c r="L12" i="43"/>
  <c r="L16" i="43"/>
  <c r="L18" i="43"/>
  <c r="L21" i="43"/>
  <c r="L25" i="43"/>
  <c r="L11" i="43"/>
  <c r="L10" i="43"/>
  <c r="L30" i="43"/>
  <c r="L29" i="43"/>
  <c r="L37" i="43"/>
  <c r="L44" i="43"/>
  <c r="L35" i="43"/>
  <c r="L50" i="43"/>
  <c r="L53" i="43"/>
  <c r="L57" i="43"/>
  <c r="L28" i="43"/>
  <c r="L9" i="43"/>
  <c r="L61" i="43"/>
  <c r="L60" i="43"/>
  <c r="L59" i="43"/>
  <c r="L8" i="43"/>
  <c r="M12" i="43"/>
  <c r="M16" i="43"/>
  <c r="M18" i="43"/>
  <c r="M21" i="43"/>
  <c r="M25" i="43"/>
  <c r="M11" i="43"/>
  <c r="M10" i="43"/>
  <c r="M30" i="43"/>
  <c r="M29" i="43"/>
  <c r="M37" i="43"/>
  <c r="M44" i="43"/>
  <c r="M35" i="43"/>
  <c r="M50" i="43"/>
  <c r="M53" i="43"/>
  <c r="M57" i="43"/>
  <c r="M28" i="43"/>
  <c r="M9" i="43"/>
  <c r="M61" i="43"/>
  <c r="M60" i="43"/>
  <c r="M59" i="43"/>
  <c r="M8" i="43"/>
  <c r="N12" i="43"/>
  <c r="N16" i="43"/>
  <c r="N18" i="43"/>
  <c r="N21" i="43"/>
  <c r="N25" i="43"/>
  <c r="N11" i="43"/>
  <c r="N10" i="43"/>
  <c r="N30" i="43"/>
  <c r="N29" i="43"/>
  <c r="N37" i="43"/>
  <c r="N44" i="43"/>
  <c r="N35" i="43"/>
  <c r="N50" i="43"/>
  <c r="N53" i="43"/>
  <c r="N57" i="43"/>
  <c r="N28" i="43"/>
  <c r="N9" i="43"/>
  <c r="N61" i="43"/>
  <c r="N60" i="43"/>
  <c r="N59" i="43"/>
  <c r="N8" i="43"/>
  <c r="O12" i="43"/>
  <c r="O16" i="43"/>
  <c r="O18" i="43"/>
  <c r="O21" i="43"/>
  <c r="O25" i="43"/>
  <c r="O11" i="43"/>
  <c r="O10" i="43"/>
  <c r="O30" i="43"/>
  <c r="O29" i="43"/>
  <c r="O37" i="43"/>
  <c r="O44" i="43"/>
  <c r="O35" i="43"/>
  <c r="O50" i="43"/>
  <c r="O53" i="43"/>
  <c r="O57" i="43"/>
  <c r="O28" i="43"/>
  <c r="O9" i="43"/>
  <c r="O61" i="43"/>
  <c r="O60" i="43"/>
  <c r="O59" i="43"/>
  <c r="O8" i="43"/>
  <c r="P12" i="43"/>
  <c r="P16" i="43"/>
  <c r="P18" i="43"/>
  <c r="P21" i="43"/>
  <c r="P25" i="43"/>
  <c r="P11" i="43"/>
  <c r="P10" i="43"/>
  <c r="P30" i="43"/>
  <c r="P29" i="43"/>
  <c r="P37" i="43"/>
  <c r="P44" i="43"/>
  <c r="P35" i="43"/>
  <c r="P50" i="43"/>
  <c r="P53" i="43"/>
  <c r="P57" i="43"/>
  <c r="P28" i="43"/>
  <c r="P9" i="43"/>
  <c r="P61" i="43"/>
  <c r="P60" i="43"/>
  <c r="P59" i="43"/>
  <c r="P8" i="43"/>
  <c r="Q12" i="43"/>
  <c r="Q16" i="43"/>
  <c r="Q18" i="43"/>
  <c r="Q21" i="43"/>
  <c r="Q25" i="43"/>
  <c r="Q11" i="43"/>
  <c r="Q10" i="43"/>
  <c r="Q30" i="43"/>
  <c r="Q29" i="43"/>
  <c r="Q37" i="43"/>
  <c r="Q44" i="43"/>
  <c r="Q35" i="43"/>
  <c r="Q50" i="43"/>
  <c r="Q53" i="43"/>
  <c r="Q57" i="43"/>
  <c r="Q28" i="43"/>
  <c r="Q9" i="43"/>
  <c r="Q61" i="43"/>
  <c r="Q60" i="43"/>
  <c r="Q59" i="43"/>
  <c r="Q8" i="43"/>
  <c r="R12" i="43"/>
  <c r="R16" i="43"/>
  <c r="R18" i="43"/>
  <c r="R21" i="43"/>
  <c r="R25" i="43"/>
  <c r="R11" i="43"/>
  <c r="R10" i="43"/>
  <c r="R30" i="43"/>
  <c r="R29" i="43"/>
  <c r="R37" i="43"/>
  <c r="R44" i="43"/>
  <c r="R35" i="43"/>
  <c r="R50" i="43"/>
  <c r="R53" i="43"/>
  <c r="R57" i="43"/>
  <c r="R28" i="43"/>
  <c r="R9" i="43"/>
  <c r="R61" i="43"/>
  <c r="R60" i="43"/>
  <c r="R59" i="43"/>
  <c r="R8" i="43"/>
  <c r="I8" i="43"/>
  <c r="CN7" i="52"/>
  <c r="J12" i="42"/>
  <c r="J16" i="42"/>
  <c r="J18" i="42"/>
  <c r="J21" i="42"/>
  <c r="J25" i="42"/>
  <c r="J11" i="42"/>
  <c r="J10" i="42"/>
  <c r="J30" i="42"/>
  <c r="J29" i="42"/>
  <c r="J37" i="42"/>
  <c r="J44" i="42"/>
  <c r="J35" i="42"/>
  <c r="J50" i="42"/>
  <c r="J53" i="42"/>
  <c r="J57" i="42"/>
  <c r="J28" i="42"/>
  <c r="J9" i="42"/>
  <c r="J61" i="42"/>
  <c r="J60" i="42"/>
  <c r="J59" i="42"/>
  <c r="J8" i="42"/>
  <c r="K12" i="42"/>
  <c r="K16" i="42"/>
  <c r="K18" i="42"/>
  <c r="K21" i="42"/>
  <c r="K25" i="42"/>
  <c r="K11" i="42"/>
  <c r="K10" i="42"/>
  <c r="K30" i="42"/>
  <c r="K29" i="42"/>
  <c r="K37" i="42"/>
  <c r="K44" i="42"/>
  <c r="K35" i="42"/>
  <c r="K50" i="42"/>
  <c r="K53" i="42"/>
  <c r="K57" i="42"/>
  <c r="K28" i="42"/>
  <c r="K9" i="42"/>
  <c r="K61" i="42"/>
  <c r="K60" i="42"/>
  <c r="K59" i="42"/>
  <c r="K8" i="42"/>
  <c r="L12" i="42"/>
  <c r="L16" i="42"/>
  <c r="L18" i="42"/>
  <c r="L21" i="42"/>
  <c r="L25" i="42"/>
  <c r="L11" i="42"/>
  <c r="L10" i="42"/>
  <c r="L30" i="42"/>
  <c r="L29" i="42"/>
  <c r="L37" i="42"/>
  <c r="L44" i="42"/>
  <c r="L35" i="42"/>
  <c r="L50" i="42"/>
  <c r="L53" i="42"/>
  <c r="L57" i="42"/>
  <c r="L28" i="42"/>
  <c r="L9" i="42"/>
  <c r="L61" i="42"/>
  <c r="L60" i="42"/>
  <c r="L59" i="42"/>
  <c r="L8" i="42"/>
  <c r="M12" i="42"/>
  <c r="M16" i="42"/>
  <c r="M18" i="42"/>
  <c r="M21" i="42"/>
  <c r="M25" i="42"/>
  <c r="M11" i="42"/>
  <c r="M10" i="42"/>
  <c r="M30" i="42"/>
  <c r="M29" i="42"/>
  <c r="M37" i="42"/>
  <c r="M44" i="42"/>
  <c r="M35" i="42"/>
  <c r="M50" i="42"/>
  <c r="M53" i="42"/>
  <c r="M57" i="42"/>
  <c r="M28" i="42"/>
  <c r="M9" i="42"/>
  <c r="M61" i="42"/>
  <c r="M60" i="42"/>
  <c r="M59" i="42"/>
  <c r="M8" i="42"/>
  <c r="N12" i="42"/>
  <c r="N16" i="42"/>
  <c r="N18" i="42"/>
  <c r="N21" i="42"/>
  <c r="N25" i="42"/>
  <c r="N11" i="42"/>
  <c r="N10" i="42"/>
  <c r="N30" i="42"/>
  <c r="N29" i="42"/>
  <c r="N37" i="42"/>
  <c r="N44" i="42"/>
  <c r="N35" i="42"/>
  <c r="N50" i="42"/>
  <c r="N53" i="42"/>
  <c r="N57" i="42"/>
  <c r="N28" i="42"/>
  <c r="N9" i="42"/>
  <c r="N61" i="42"/>
  <c r="N60" i="42"/>
  <c r="N59" i="42"/>
  <c r="N8" i="42"/>
  <c r="O12" i="42"/>
  <c r="O16" i="42"/>
  <c r="O18" i="42"/>
  <c r="O21" i="42"/>
  <c r="O25" i="42"/>
  <c r="O11" i="42"/>
  <c r="O10" i="42"/>
  <c r="O30" i="42"/>
  <c r="O29" i="42"/>
  <c r="O37" i="42"/>
  <c r="O44" i="42"/>
  <c r="O35" i="42"/>
  <c r="O50" i="42"/>
  <c r="O53" i="42"/>
  <c r="O57" i="42"/>
  <c r="O28" i="42"/>
  <c r="O9" i="42"/>
  <c r="O61" i="42"/>
  <c r="O60" i="42"/>
  <c r="O59" i="42"/>
  <c r="O8" i="42"/>
  <c r="P12" i="42"/>
  <c r="P16" i="42"/>
  <c r="P18" i="42"/>
  <c r="P21" i="42"/>
  <c r="P25" i="42"/>
  <c r="P11" i="42"/>
  <c r="P10" i="42"/>
  <c r="P30" i="42"/>
  <c r="P29" i="42"/>
  <c r="P37" i="42"/>
  <c r="P44" i="42"/>
  <c r="P35" i="42"/>
  <c r="P50" i="42"/>
  <c r="P53" i="42"/>
  <c r="P57" i="42"/>
  <c r="P28" i="42"/>
  <c r="P9" i="42"/>
  <c r="P61" i="42"/>
  <c r="P60" i="42"/>
  <c r="P59" i="42"/>
  <c r="P8" i="42"/>
  <c r="Q12" i="42"/>
  <c r="Q16" i="42"/>
  <c r="Q18" i="42"/>
  <c r="Q21" i="42"/>
  <c r="Q25" i="42"/>
  <c r="Q11" i="42"/>
  <c r="Q10" i="42"/>
  <c r="Q30" i="42"/>
  <c r="Q29" i="42"/>
  <c r="Q37" i="42"/>
  <c r="Q44" i="42"/>
  <c r="Q35" i="42"/>
  <c r="Q50" i="42"/>
  <c r="Q53" i="42"/>
  <c r="Q57" i="42"/>
  <c r="Q28" i="42"/>
  <c r="Q9" i="42"/>
  <c r="Q61" i="42"/>
  <c r="Q60" i="42"/>
  <c r="Q59" i="42"/>
  <c r="Q8" i="42"/>
  <c r="R12" i="42"/>
  <c r="R16" i="42"/>
  <c r="R18" i="42"/>
  <c r="R21" i="42"/>
  <c r="R25" i="42"/>
  <c r="R11" i="42"/>
  <c r="R10" i="42"/>
  <c r="R30" i="42"/>
  <c r="R29" i="42"/>
  <c r="R37" i="42"/>
  <c r="R44" i="42"/>
  <c r="R35" i="42"/>
  <c r="R50" i="42"/>
  <c r="R53" i="42"/>
  <c r="R57" i="42"/>
  <c r="R28" i="42"/>
  <c r="R9" i="42"/>
  <c r="R61" i="42"/>
  <c r="R60" i="42"/>
  <c r="R59" i="42"/>
  <c r="R8" i="42"/>
  <c r="I8" i="42"/>
  <c r="CO7" i="52"/>
  <c r="J12" i="41"/>
  <c r="J16" i="41"/>
  <c r="J18" i="41"/>
  <c r="J21" i="41"/>
  <c r="J25" i="41"/>
  <c r="J11" i="41"/>
  <c r="J10" i="41"/>
  <c r="J30" i="41"/>
  <c r="J29" i="41"/>
  <c r="J37" i="41"/>
  <c r="J44" i="41"/>
  <c r="J35" i="41"/>
  <c r="J50" i="41"/>
  <c r="J53" i="41"/>
  <c r="J57" i="41"/>
  <c r="J28" i="41"/>
  <c r="J9" i="41"/>
  <c r="J61" i="41"/>
  <c r="J60" i="41"/>
  <c r="J59" i="41"/>
  <c r="J8" i="41"/>
  <c r="K12" i="41"/>
  <c r="K16" i="41"/>
  <c r="K18" i="41"/>
  <c r="K21" i="41"/>
  <c r="K25" i="41"/>
  <c r="K11" i="41"/>
  <c r="K10" i="41"/>
  <c r="K30" i="41"/>
  <c r="K29" i="41"/>
  <c r="K37" i="41"/>
  <c r="K44" i="41"/>
  <c r="K35" i="41"/>
  <c r="K50" i="41"/>
  <c r="K53" i="41"/>
  <c r="K57" i="41"/>
  <c r="K28" i="41"/>
  <c r="K9" i="41"/>
  <c r="K61" i="41"/>
  <c r="K60" i="41"/>
  <c r="K59" i="41"/>
  <c r="K8" i="41"/>
  <c r="L12" i="41"/>
  <c r="L16" i="41"/>
  <c r="L18" i="41"/>
  <c r="L21" i="41"/>
  <c r="L25" i="41"/>
  <c r="L11" i="41"/>
  <c r="L10" i="41"/>
  <c r="L30" i="41"/>
  <c r="L29" i="41"/>
  <c r="L37" i="41"/>
  <c r="L44" i="41"/>
  <c r="L35" i="41"/>
  <c r="L50" i="41"/>
  <c r="L53" i="41"/>
  <c r="L57" i="41"/>
  <c r="L28" i="41"/>
  <c r="L9" i="41"/>
  <c r="L61" i="41"/>
  <c r="L60" i="41"/>
  <c r="L59" i="41"/>
  <c r="L8" i="41"/>
  <c r="M12" i="41"/>
  <c r="M16" i="41"/>
  <c r="M18" i="41"/>
  <c r="M21" i="41"/>
  <c r="M25" i="41"/>
  <c r="M11" i="41"/>
  <c r="M10" i="41"/>
  <c r="M30" i="41"/>
  <c r="M29" i="41"/>
  <c r="M37" i="41"/>
  <c r="M44" i="41"/>
  <c r="M35" i="41"/>
  <c r="M50" i="41"/>
  <c r="M53" i="41"/>
  <c r="M57" i="41"/>
  <c r="M28" i="41"/>
  <c r="M9" i="41"/>
  <c r="M61" i="41"/>
  <c r="M60" i="41"/>
  <c r="M59" i="41"/>
  <c r="M8" i="41"/>
  <c r="N12" i="41"/>
  <c r="N16" i="41"/>
  <c r="N18" i="41"/>
  <c r="N21" i="41"/>
  <c r="N25" i="41"/>
  <c r="N11" i="41"/>
  <c r="N10" i="41"/>
  <c r="N30" i="41"/>
  <c r="N29" i="41"/>
  <c r="N37" i="41"/>
  <c r="N44" i="41"/>
  <c r="N35" i="41"/>
  <c r="N50" i="41"/>
  <c r="N53" i="41"/>
  <c r="N57" i="41"/>
  <c r="N28" i="41"/>
  <c r="N9" i="41"/>
  <c r="N61" i="41"/>
  <c r="N60" i="41"/>
  <c r="N59" i="41"/>
  <c r="N8" i="41"/>
  <c r="O12" i="41"/>
  <c r="O16" i="41"/>
  <c r="O18" i="41"/>
  <c r="O21" i="41"/>
  <c r="O25" i="41"/>
  <c r="O11" i="41"/>
  <c r="O10" i="41"/>
  <c r="O30" i="41"/>
  <c r="O29" i="41"/>
  <c r="O37" i="41"/>
  <c r="O44" i="41"/>
  <c r="O35" i="41"/>
  <c r="O50" i="41"/>
  <c r="O53" i="41"/>
  <c r="O57" i="41"/>
  <c r="O28" i="41"/>
  <c r="O9" i="41"/>
  <c r="O61" i="41"/>
  <c r="O60" i="41"/>
  <c r="O59" i="41"/>
  <c r="O8" i="41"/>
  <c r="P12" i="41"/>
  <c r="P16" i="41"/>
  <c r="P18" i="41"/>
  <c r="P21" i="41"/>
  <c r="P25" i="41"/>
  <c r="P11" i="41"/>
  <c r="P10" i="41"/>
  <c r="P30" i="41"/>
  <c r="P29" i="41"/>
  <c r="P37" i="41"/>
  <c r="P44" i="41"/>
  <c r="P35" i="41"/>
  <c r="P50" i="41"/>
  <c r="P53" i="41"/>
  <c r="P57" i="41"/>
  <c r="P28" i="41"/>
  <c r="P9" i="41"/>
  <c r="P61" i="41"/>
  <c r="P60" i="41"/>
  <c r="P59" i="41"/>
  <c r="P8" i="41"/>
  <c r="Q12" i="41"/>
  <c r="Q16" i="41"/>
  <c r="Q18" i="41"/>
  <c r="Q21" i="41"/>
  <c r="Q25" i="41"/>
  <c r="Q11" i="41"/>
  <c r="Q10" i="41"/>
  <c r="Q30" i="41"/>
  <c r="Q29" i="41"/>
  <c r="Q37" i="41"/>
  <c r="Q44" i="41"/>
  <c r="Q35" i="41"/>
  <c r="Q50" i="41"/>
  <c r="Q53" i="41"/>
  <c r="Q57" i="41"/>
  <c r="Q28" i="41"/>
  <c r="Q9" i="41"/>
  <c r="Q61" i="41"/>
  <c r="Q60" i="41"/>
  <c r="Q59" i="41"/>
  <c r="Q8" i="41"/>
  <c r="R12" i="41"/>
  <c r="R16" i="41"/>
  <c r="R18" i="41"/>
  <c r="R21" i="41"/>
  <c r="R25" i="41"/>
  <c r="R11" i="41"/>
  <c r="R10" i="41"/>
  <c r="R30" i="41"/>
  <c r="R29" i="41"/>
  <c r="R37" i="41"/>
  <c r="R44" i="41"/>
  <c r="R35" i="41"/>
  <c r="R50" i="41"/>
  <c r="R53" i="41"/>
  <c r="R57" i="41"/>
  <c r="R28" i="41"/>
  <c r="R9" i="41"/>
  <c r="R61" i="41"/>
  <c r="R60" i="41"/>
  <c r="R59" i="41"/>
  <c r="R8" i="41"/>
  <c r="I8" i="41"/>
  <c r="CP7" i="52"/>
  <c r="J12" i="29"/>
  <c r="J16" i="29"/>
  <c r="J18" i="29"/>
  <c r="J21" i="29"/>
  <c r="J25" i="29"/>
  <c r="J11" i="29"/>
  <c r="J10" i="29"/>
  <c r="J30" i="29"/>
  <c r="J29" i="29"/>
  <c r="J37" i="29"/>
  <c r="J44" i="29"/>
  <c r="J35" i="29"/>
  <c r="J50" i="29"/>
  <c r="J53" i="29"/>
  <c r="J57" i="29"/>
  <c r="J28" i="29"/>
  <c r="J9" i="29"/>
  <c r="J61" i="29"/>
  <c r="J60" i="29"/>
  <c r="J59" i="29"/>
  <c r="J8" i="29"/>
  <c r="K12" i="29"/>
  <c r="K16" i="29"/>
  <c r="K18" i="29"/>
  <c r="K21" i="29"/>
  <c r="K25" i="29"/>
  <c r="K11" i="29"/>
  <c r="K10" i="29"/>
  <c r="K30" i="29"/>
  <c r="K29" i="29"/>
  <c r="K37" i="29"/>
  <c r="K44" i="29"/>
  <c r="K35" i="29"/>
  <c r="K50" i="29"/>
  <c r="K53" i="29"/>
  <c r="K57" i="29"/>
  <c r="K28" i="29"/>
  <c r="K9" i="29"/>
  <c r="K61" i="29"/>
  <c r="K60" i="29"/>
  <c r="K59" i="29"/>
  <c r="K8" i="29"/>
  <c r="L12" i="29"/>
  <c r="L16" i="29"/>
  <c r="L18" i="29"/>
  <c r="L21" i="29"/>
  <c r="L25" i="29"/>
  <c r="L11" i="29"/>
  <c r="L10" i="29"/>
  <c r="L30" i="29"/>
  <c r="L29" i="29"/>
  <c r="L37" i="29"/>
  <c r="L44" i="29"/>
  <c r="L35" i="29"/>
  <c r="L50" i="29"/>
  <c r="L53" i="29"/>
  <c r="L57" i="29"/>
  <c r="L28" i="29"/>
  <c r="L9" i="29"/>
  <c r="L61" i="29"/>
  <c r="L60" i="29"/>
  <c r="L59" i="29"/>
  <c r="L8" i="29"/>
  <c r="M12" i="29"/>
  <c r="M16" i="29"/>
  <c r="M18" i="29"/>
  <c r="M21" i="29"/>
  <c r="M25" i="29"/>
  <c r="M11" i="29"/>
  <c r="M10" i="29"/>
  <c r="M30" i="29"/>
  <c r="M29" i="29"/>
  <c r="M37" i="29"/>
  <c r="M44" i="29"/>
  <c r="M35" i="29"/>
  <c r="M50" i="29"/>
  <c r="M53" i="29"/>
  <c r="M57" i="29"/>
  <c r="M28" i="29"/>
  <c r="M9" i="29"/>
  <c r="M61" i="29"/>
  <c r="M60" i="29"/>
  <c r="M59" i="29"/>
  <c r="M8" i="29"/>
  <c r="N12" i="29"/>
  <c r="N16" i="29"/>
  <c r="N18" i="29"/>
  <c r="N21" i="29"/>
  <c r="N25" i="29"/>
  <c r="N11" i="29"/>
  <c r="N10" i="29"/>
  <c r="N30" i="29"/>
  <c r="N29" i="29"/>
  <c r="N37" i="29"/>
  <c r="N44" i="29"/>
  <c r="N35" i="29"/>
  <c r="N50" i="29"/>
  <c r="N53" i="29"/>
  <c r="N57" i="29"/>
  <c r="N28" i="29"/>
  <c r="N9" i="29"/>
  <c r="N61" i="29"/>
  <c r="N60" i="29"/>
  <c r="N59" i="29"/>
  <c r="N8" i="29"/>
  <c r="I8" i="29"/>
  <c r="CQ7" i="52"/>
  <c r="J12" i="40"/>
  <c r="J16" i="40"/>
  <c r="J18" i="40"/>
  <c r="J21" i="40"/>
  <c r="J25" i="40"/>
  <c r="J11" i="40"/>
  <c r="J10" i="40"/>
  <c r="J30" i="40"/>
  <c r="J29" i="40"/>
  <c r="J37" i="40"/>
  <c r="J44" i="40"/>
  <c r="J35" i="40"/>
  <c r="J50" i="40"/>
  <c r="J53" i="40"/>
  <c r="J57" i="40"/>
  <c r="J28" i="40"/>
  <c r="J9" i="40"/>
  <c r="J61" i="40"/>
  <c r="J60" i="40"/>
  <c r="J59" i="40"/>
  <c r="J8" i="40"/>
  <c r="K12" i="40"/>
  <c r="K16" i="40"/>
  <c r="K18" i="40"/>
  <c r="K21" i="40"/>
  <c r="K25" i="40"/>
  <c r="K11" i="40"/>
  <c r="K10" i="40"/>
  <c r="K30" i="40"/>
  <c r="K29" i="40"/>
  <c r="K37" i="40"/>
  <c r="K44" i="40"/>
  <c r="K35" i="40"/>
  <c r="K50" i="40"/>
  <c r="K53" i="40"/>
  <c r="K57" i="40"/>
  <c r="K28" i="40"/>
  <c r="K9" i="40"/>
  <c r="K61" i="40"/>
  <c r="K60" i="40"/>
  <c r="K59" i="40"/>
  <c r="K8" i="40"/>
  <c r="L12" i="40"/>
  <c r="L16" i="40"/>
  <c r="L18" i="40"/>
  <c r="L21" i="40"/>
  <c r="L25" i="40"/>
  <c r="L11" i="40"/>
  <c r="L10" i="40"/>
  <c r="L30" i="40"/>
  <c r="L29" i="40"/>
  <c r="L37" i="40"/>
  <c r="L44" i="40"/>
  <c r="L35" i="40"/>
  <c r="L50" i="40"/>
  <c r="L53" i="40"/>
  <c r="L57" i="40"/>
  <c r="L28" i="40"/>
  <c r="L9" i="40"/>
  <c r="L61" i="40"/>
  <c r="L60" i="40"/>
  <c r="L59" i="40"/>
  <c r="L8" i="40"/>
  <c r="M12" i="40"/>
  <c r="M16" i="40"/>
  <c r="M18" i="40"/>
  <c r="M21" i="40"/>
  <c r="M25" i="40"/>
  <c r="M11" i="40"/>
  <c r="M10" i="40"/>
  <c r="M30" i="40"/>
  <c r="M29" i="40"/>
  <c r="M37" i="40"/>
  <c r="M44" i="40"/>
  <c r="M35" i="40"/>
  <c r="M50" i="40"/>
  <c r="M53" i="40"/>
  <c r="M57" i="40"/>
  <c r="M28" i="40"/>
  <c r="M9" i="40"/>
  <c r="M61" i="40"/>
  <c r="M60" i="40"/>
  <c r="M59" i="40"/>
  <c r="M8" i="40"/>
  <c r="N12" i="40"/>
  <c r="N16" i="40"/>
  <c r="N18" i="40"/>
  <c r="N21" i="40"/>
  <c r="N25" i="40"/>
  <c r="N11" i="40"/>
  <c r="N10" i="40"/>
  <c r="N30" i="40"/>
  <c r="N29" i="40"/>
  <c r="N37" i="40"/>
  <c r="N44" i="40"/>
  <c r="N35" i="40"/>
  <c r="N50" i="40"/>
  <c r="N53" i="40"/>
  <c r="N57" i="40"/>
  <c r="N28" i="40"/>
  <c r="N9" i="40"/>
  <c r="N61" i="40"/>
  <c r="N60" i="40"/>
  <c r="N59" i="40"/>
  <c r="N8" i="40"/>
  <c r="O12" i="40"/>
  <c r="O16" i="40"/>
  <c r="O18" i="40"/>
  <c r="O21" i="40"/>
  <c r="O25" i="40"/>
  <c r="O11" i="40"/>
  <c r="O10" i="40"/>
  <c r="O30" i="40"/>
  <c r="O29" i="40"/>
  <c r="O37" i="40"/>
  <c r="O44" i="40"/>
  <c r="O35" i="40"/>
  <c r="O50" i="40"/>
  <c r="O53" i="40"/>
  <c r="O57" i="40"/>
  <c r="O28" i="40"/>
  <c r="O9" i="40"/>
  <c r="O61" i="40"/>
  <c r="O60" i="40"/>
  <c r="O59" i="40"/>
  <c r="O8" i="40"/>
  <c r="P12" i="40"/>
  <c r="P16" i="40"/>
  <c r="P18" i="40"/>
  <c r="P21" i="40"/>
  <c r="P25" i="40"/>
  <c r="P11" i="40"/>
  <c r="P10" i="40"/>
  <c r="P30" i="40"/>
  <c r="P29" i="40"/>
  <c r="P37" i="40"/>
  <c r="P44" i="40"/>
  <c r="P35" i="40"/>
  <c r="P50" i="40"/>
  <c r="P53" i="40"/>
  <c r="P57" i="40"/>
  <c r="P28" i="40"/>
  <c r="P9" i="40"/>
  <c r="P61" i="40"/>
  <c r="P60" i="40"/>
  <c r="P59" i="40"/>
  <c r="P8" i="40"/>
  <c r="Q12" i="40"/>
  <c r="Q16" i="40"/>
  <c r="Q18" i="40"/>
  <c r="Q21" i="40"/>
  <c r="Q25" i="40"/>
  <c r="Q11" i="40"/>
  <c r="Q10" i="40"/>
  <c r="Q30" i="40"/>
  <c r="Q29" i="40"/>
  <c r="Q37" i="40"/>
  <c r="Q44" i="40"/>
  <c r="Q35" i="40"/>
  <c r="Q50" i="40"/>
  <c r="Q53" i="40"/>
  <c r="Q57" i="40"/>
  <c r="Q28" i="40"/>
  <c r="Q9" i="40"/>
  <c r="Q61" i="40"/>
  <c r="Q60" i="40"/>
  <c r="Q59" i="40"/>
  <c r="Q8" i="40"/>
  <c r="I8" i="40"/>
  <c r="CR7" i="52"/>
  <c r="J12" i="34"/>
  <c r="J16" i="34"/>
  <c r="J18" i="34"/>
  <c r="J21" i="34"/>
  <c r="J25" i="34"/>
  <c r="J11" i="34"/>
  <c r="J10" i="34"/>
  <c r="J30" i="34"/>
  <c r="J29" i="34"/>
  <c r="J37" i="34"/>
  <c r="J44" i="34"/>
  <c r="J35" i="34"/>
  <c r="J50" i="34"/>
  <c r="J53" i="34"/>
  <c r="J57" i="34"/>
  <c r="J28" i="34"/>
  <c r="J9" i="34"/>
  <c r="J61" i="34"/>
  <c r="J60" i="34"/>
  <c r="J59" i="34"/>
  <c r="J8" i="34"/>
  <c r="K12" i="34"/>
  <c r="K16" i="34"/>
  <c r="K18" i="34"/>
  <c r="K21" i="34"/>
  <c r="K25" i="34"/>
  <c r="K11" i="34"/>
  <c r="K10" i="34"/>
  <c r="K30" i="34"/>
  <c r="K29" i="34"/>
  <c r="K37" i="34"/>
  <c r="K44" i="34"/>
  <c r="K35" i="34"/>
  <c r="K50" i="34"/>
  <c r="K53" i="34"/>
  <c r="K57" i="34"/>
  <c r="K28" i="34"/>
  <c r="K9" i="34"/>
  <c r="K61" i="34"/>
  <c r="K60" i="34"/>
  <c r="K59" i="34"/>
  <c r="K8" i="34"/>
  <c r="L12" i="34"/>
  <c r="L16" i="34"/>
  <c r="L18" i="34"/>
  <c r="L21" i="34"/>
  <c r="L25" i="34"/>
  <c r="L11" i="34"/>
  <c r="L10" i="34"/>
  <c r="L30" i="34"/>
  <c r="L29" i="34"/>
  <c r="L37" i="34"/>
  <c r="L44" i="34"/>
  <c r="L35" i="34"/>
  <c r="L50" i="34"/>
  <c r="L53" i="34"/>
  <c r="L57" i="34"/>
  <c r="L28" i="34"/>
  <c r="L9" i="34"/>
  <c r="L61" i="34"/>
  <c r="L60" i="34"/>
  <c r="L59" i="34"/>
  <c r="L8" i="34"/>
  <c r="M12" i="34"/>
  <c r="M16" i="34"/>
  <c r="M18" i="34"/>
  <c r="M21" i="34"/>
  <c r="M25" i="34"/>
  <c r="M11" i="34"/>
  <c r="M10" i="34"/>
  <c r="M30" i="34"/>
  <c r="M29" i="34"/>
  <c r="M37" i="34"/>
  <c r="M44" i="34"/>
  <c r="M35" i="34"/>
  <c r="M50" i="34"/>
  <c r="M53" i="34"/>
  <c r="M57" i="34"/>
  <c r="M28" i="34"/>
  <c r="M9" i="34"/>
  <c r="M61" i="34"/>
  <c r="M60" i="34"/>
  <c r="M59" i="34"/>
  <c r="M8" i="34"/>
  <c r="N12" i="34"/>
  <c r="N16" i="34"/>
  <c r="N18" i="34"/>
  <c r="N21" i="34"/>
  <c r="N25" i="34"/>
  <c r="N11" i="34"/>
  <c r="N10" i="34"/>
  <c r="N30" i="34"/>
  <c r="N29" i="34"/>
  <c r="N37" i="34"/>
  <c r="N44" i="34"/>
  <c r="N35" i="34"/>
  <c r="N50" i="34"/>
  <c r="N53" i="34"/>
  <c r="N57" i="34"/>
  <c r="N28" i="34"/>
  <c r="N9" i="34"/>
  <c r="N61" i="34"/>
  <c r="N60" i="34"/>
  <c r="N59" i="34"/>
  <c r="N8" i="34"/>
  <c r="O12" i="34"/>
  <c r="O16" i="34"/>
  <c r="O18" i="34"/>
  <c r="O21" i="34"/>
  <c r="O25" i="34"/>
  <c r="O11" i="34"/>
  <c r="O10" i="34"/>
  <c r="O30" i="34"/>
  <c r="O29" i="34"/>
  <c r="O37" i="34"/>
  <c r="O44" i="34"/>
  <c r="O35" i="34"/>
  <c r="O50" i="34"/>
  <c r="O53" i="34"/>
  <c r="O57" i="34"/>
  <c r="O28" i="34"/>
  <c r="O9" i="34"/>
  <c r="O61" i="34"/>
  <c r="O60" i="34"/>
  <c r="O59" i="34"/>
  <c r="O8" i="34"/>
  <c r="P12" i="34"/>
  <c r="P16" i="34"/>
  <c r="P18" i="34"/>
  <c r="P21" i="34"/>
  <c r="P25" i="34"/>
  <c r="P11" i="34"/>
  <c r="P10" i="34"/>
  <c r="P30" i="34"/>
  <c r="P29" i="34"/>
  <c r="P37" i="34"/>
  <c r="P44" i="34"/>
  <c r="P35" i="34"/>
  <c r="P50" i="34"/>
  <c r="P53" i="34"/>
  <c r="P57" i="34"/>
  <c r="P28" i="34"/>
  <c r="P9" i="34"/>
  <c r="P61" i="34"/>
  <c r="P60" i="34"/>
  <c r="P59" i="34"/>
  <c r="P8" i="34"/>
  <c r="Q12" i="34"/>
  <c r="Q16" i="34"/>
  <c r="Q18" i="34"/>
  <c r="Q21" i="34"/>
  <c r="Q25" i="34"/>
  <c r="Q11" i="34"/>
  <c r="Q10" i="34"/>
  <c r="Q30" i="34"/>
  <c r="Q29" i="34"/>
  <c r="Q37" i="34"/>
  <c r="Q44" i="34"/>
  <c r="Q35" i="34"/>
  <c r="Q50" i="34"/>
  <c r="Q53" i="34"/>
  <c r="Q57" i="34"/>
  <c r="Q28" i="34"/>
  <c r="Q9" i="34"/>
  <c r="Q61" i="34"/>
  <c r="Q60" i="34"/>
  <c r="Q59" i="34"/>
  <c r="Q8" i="34"/>
  <c r="R12" i="34"/>
  <c r="R16" i="34"/>
  <c r="R18" i="34"/>
  <c r="R21" i="34"/>
  <c r="R25" i="34"/>
  <c r="R11" i="34"/>
  <c r="R10" i="34"/>
  <c r="R30" i="34"/>
  <c r="R29" i="34"/>
  <c r="R37" i="34"/>
  <c r="R44" i="34"/>
  <c r="R35" i="34"/>
  <c r="R50" i="34"/>
  <c r="R53" i="34"/>
  <c r="R57" i="34"/>
  <c r="R28" i="34"/>
  <c r="R9" i="34"/>
  <c r="R61" i="34"/>
  <c r="R60" i="34"/>
  <c r="R59" i="34"/>
  <c r="R8" i="34"/>
  <c r="I8" i="34"/>
  <c r="CS7" i="52"/>
  <c r="J12" i="39"/>
  <c r="J16" i="39"/>
  <c r="J18" i="39"/>
  <c r="J21" i="39"/>
  <c r="J25" i="39"/>
  <c r="J11" i="39"/>
  <c r="J10" i="39"/>
  <c r="J30" i="39"/>
  <c r="J29" i="39"/>
  <c r="J37" i="39"/>
  <c r="J44" i="39"/>
  <c r="J35" i="39"/>
  <c r="J50" i="39"/>
  <c r="J53" i="39"/>
  <c r="J57" i="39"/>
  <c r="J28" i="39"/>
  <c r="J9" i="39"/>
  <c r="J61" i="39"/>
  <c r="J60" i="39"/>
  <c r="J59" i="39"/>
  <c r="J8" i="39"/>
  <c r="K12" i="39"/>
  <c r="K16" i="39"/>
  <c r="K18" i="39"/>
  <c r="K21" i="39"/>
  <c r="K25" i="39"/>
  <c r="K11" i="39"/>
  <c r="K10" i="39"/>
  <c r="K30" i="39"/>
  <c r="K29" i="39"/>
  <c r="K37" i="39"/>
  <c r="K44" i="39"/>
  <c r="K35" i="39"/>
  <c r="K50" i="39"/>
  <c r="K53" i="39"/>
  <c r="K57" i="39"/>
  <c r="K28" i="39"/>
  <c r="K9" i="39"/>
  <c r="K61" i="39"/>
  <c r="K60" i="39"/>
  <c r="K59" i="39"/>
  <c r="K8" i="39"/>
  <c r="L12" i="39"/>
  <c r="L16" i="39"/>
  <c r="L18" i="39"/>
  <c r="L21" i="39"/>
  <c r="L25" i="39"/>
  <c r="L11" i="39"/>
  <c r="L10" i="39"/>
  <c r="L30" i="39"/>
  <c r="L29" i="39"/>
  <c r="L37" i="39"/>
  <c r="L44" i="39"/>
  <c r="L35" i="39"/>
  <c r="L50" i="39"/>
  <c r="L53" i="39"/>
  <c r="L57" i="39"/>
  <c r="L28" i="39"/>
  <c r="L9" i="39"/>
  <c r="L61" i="39"/>
  <c r="L60" i="39"/>
  <c r="L59" i="39"/>
  <c r="L8" i="39"/>
  <c r="M12" i="39"/>
  <c r="M16" i="39"/>
  <c r="M18" i="39"/>
  <c r="M21" i="39"/>
  <c r="M25" i="39"/>
  <c r="M11" i="39"/>
  <c r="M10" i="39"/>
  <c r="M30" i="39"/>
  <c r="M29" i="39"/>
  <c r="M37" i="39"/>
  <c r="M44" i="39"/>
  <c r="M35" i="39"/>
  <c r="M50" i="39"/>
  <c r="M53" i="39"/>
  <c r="M57" i="39"/>
  <c r="M28" i="39"/>
  <c r="M9" i="39"/>
  <c r="M61" i="39"/>
  <c r="M60" i="39"/>
  <c r="M59" i="39"/>
  <c r="M8" i="39"/>
  <c r="N12" i="39"/>
  <c r="N16" i="39"/>
  <c r="N18" i="39"/>
  <c r="N21" i="39"/>
  <c r="N25" i="39"/>
  <c r="N11" i="39"/>
  <c r="N10" i="39"/>
  <c r="N30" i="39"/>
  <c r="N29" i="39"/>
  <c r="N37" i="39"/>
  <c r="N44" i="39"/>
  <c r="N35" i="39"/>
  <c r="N50" i="39"/>
  <c r="N53" i="39"/>
  <c r="N57" i="39"/>
  <c r="N28" i="39"/>
  <c r="N9" i="39"/>
  <c r="N61" i="39"/>
  <c r="N60" i="39"/>
  <c r="N59" i="39"/>
  <c r="N8" i="39"/>
  <c r="O12" i="39"/>
  <c r="O16" i="39"/>
  <c r="O18" i="39"/>
  <c r="O21" i="39"/>
  <c r="O25" i="39"/>
  <c r="O11" i="39"/>
  <c r="O10" i="39"/>
  <c r="O30" i="39"/>
  <c r="O29" i="39"/>
  <c r="O37" i="39"/>
  <c r="O44" i="39"/>
  <c r="O35" i="39"/>
  <c r="O50" i="39"/>
  <c r="O53" i="39"/>
  <c r="O57" i="39"/>
  <c r="O28" i="39"/>
  <c r="O9" i="39"/>
  <c r="O61" i="39"/>
  <c r="O60" i="39"/>
  <c r="O59" i="39"/>
  <c r="O8" i="39"/>
  <c r="P12" i="39"/>
  <c r="P16" i="39"/>
  <c r="P18" i="39"/>
  <c r="P21" i="39"/>
  <c r="P25" i="39"/>
  <c r="P11" i="39"/>
  <c r="P10" i="39"/>
  <c r="P30" i="39"/>
  <c r="P29" i="39"/>
  <c r="P37" i="39"/>
  <c r="P44" i="39"/>
  <c r="P35" i="39"/>
  <c r="P50" i="39"/>
  <c r="P53" i="39"/>
  <c r="P57" i="39"/>
  <c r="P28" i="39"/>
  <c r="P9" i="39"/>
  <c r="P61" i="39"/>
  <c r="P60" i="39"/>
  <c r="P59" i="39"/>
  <c r="P8" i="39"/>
  <c r="I8" i="39"/>
  <c r="CT7" i="52"/>
  <c r="J12" i="30"/>
  <c r="J16" i="30"/>
  <c r="J18" i="30"/>
  <c r="J21" i="30"/>
  <c r="J25" i="30"/>
  <c r="J11" i="30"/>
  <c r="J10" i="30"/>
  <c r="J30" i="30"/>
  <c r="J29" i="30"/>
  <c r="J37" i="30"/>
  <c r="J44" i="30"/>
  <c r="J35" i="30"/>
  <c r="J50" i="30"/>
  <c r="J53" i="30"/>
  <c r="J57" i="30"/>
  <c r="J28" i="30"/>
  <c r="J9" i="30"/>
  <c r="J61" i="30"/>
  <c r="J60" i="30"/>
  <c r="J59" i="30"/>
  <c r="J8" i="30"/>
  <c r="K12" i="30"/>
  <c r="K16" i="30"/>
  <c r="K18" i="30"/>
  <c r="K21" i="30"/>
  <c r="K25" i="30"/>
  <c r="K11" i="30"/>
  <c r="K10" i="30"/>
  <c r="K30" i="30"/>
  <c r="K29" i="30"/>
  <c r="K37" i="30"/>
  <c r="K44" i="30"/>
  <c r="K35" i="30"/>
  <c r="K50" i="30"/>
  <c r="K53" i="30"/>
  <c r="K57" i="30"/>
  <c r="K28" i="30"/>
  <c r="K9" i="30"/>
  <c r="K61" i="30"/>
  <c r="K60" i="30"/>
  <c r="K59" i="30"/>
  <c r="K8" i="30"/>
  <c r="L12" i="30"/>
  <c r="L16" i="30"/>
  <c r="L18" i="30"/>
  <c r="L21" i="30"/>
  <c r="L25" i="30"/>
  <c r="L11" i="30"/>
  <c r="L10" i="30"/>
  <c r="L30" i="30"/>
  <c r="L29" i="30"/>
  <c r="L37" i="30"/>
  <c r="L44" i="30"/>
  <c r="L35" i="30"/>
  <c r="L50" i="30"/>
  <c r="L53" i="30"/>
  <c r="L57" i="30"/>
  <c r="L28" i="30"/>
  <c r="L9" i="30"/>
  <c r="L61" i="30"/>
  <c r="L60" i="30"/>
  <c r="L59" i="30"/>
  <c r="L8" i="30"/>
  <c r="M12" i="30"/>
  <c r="M16" i="30"/>
  <c r="M18" i="30"/>
  <c r="M21" i="30"/>
  <c r="M25" i="30"/>
  <c r="M11" i="30"/>
  <c r="M10" i="30"/>
  <c r="M30" i="30"/>
  <c r="M29" i="30"/>
  <c r="M37" i="30"/>
  <c r="M44" i="30"/>
  <c r="M35" i="30"/>
  <c r="M50" i="30"/>
  <c r="M53" i="30"/>
  <c r="M57" i="30"/>
  <c r="M28" i="30"/>
  <c r="M9" i="30"/>
  <c r="M61" i="30"/>
  <c r="M60" i="30"/>
  <c r="M59" i="30"/>
  <c r="M8" i="30"/>
  <c r="N12" i="30"/>
  <c r="N16" i="30"/>
  <c r="N18" i="30"/>
  <c r="N21" i="30"/>
  <c r="N25" i="30"/>
  <c r="N11" i="30"/>
  <c r="N10" i="30"/>
  <c r="N30" i="30"/>
  <c r="N29" i="30"/>
  <c r="N37" i="30"/>
  <c r="N44" i="30"/>
  <c r="N35" i="30"/>
  <c r="N50" i="30"/>
  <c r="N53" i="30"/>
  <c r="N57" i="30"/>
  <c r="N28" i="30"/>
  <c r="N9" i="30"/>
  <c r="N61" i="30"/>
  <c r="N60" i="30"/>
  <c r="N59" i="30"/>
  <c r="N8" i="30"/>
  <c r="O12" i="30"/>
  <c r="O16" i="30"/>
  <c r="O18" i="30"/>
  <c r="O21" i="30"/>
  <c r="O25" i="30"/>
  <c r="O11" i="30"/>
  <c r="O10" i="30"/>
  <c r="O30" i="30"/>
  <c r="O29" i="30"/>
  <c r="O37" i="30"/>
  <c r="O44" i="30"/>
  <c r="O35" i="30"/>
  <c r="O50" i="30"/>
  <c r="O53" i="30"/>
  <c r="O57" i="30"/>
  <c r="O28" i="30"/>
  <c r="O9" i="30"/>
  <c r="O61" i="30"/>
  <c r="O60" i="30"/>
  <c r="O59" i="30"/>
  <c r="O8" i="30"/>
  <c r="P12" i="30"/>
  <c r="P16" i="30"/>
  <c r="P18" i="30"/>
  <c r="P21" i="30"/>
  <c r="P25" i="30"/>
  <c r="P11" i="30"/>
  <c r="P10" i="30"/>
  <c r="P30" i="30"/>
  <c r="P29" i="30"/>
  <c r="P37" i="30"/>
  <c r="P44" i="30"/>
  <c r="P35" i="30"/>
  <c r="P50" i="30"/>
  <c r="P53" i="30"/>
  <c r="P57" i="30"/>
  <c r="P28" i="30"/>
  <c r="P9" i="30"/>
  <c r="P61" i="30"/>
  <c r="P60" i="30"/>
  <c r="P59" i="30"/>
  <c r="P8" i="30"/>
  <c r="Q12" i="30"/>
  <c r="Q16" i="30"/>
  <c r="Q18" i="30"/>
  <c r="Q21" i="30"/>
  <c r="Q25" i="30"/>
  <c r="Q11" i="30"/>
  <c r="Q10" i="30"/>
  <c r="Q30" i="30"/>
  <c r="Q29" i="30"/>
  <c r="Q37" i="30"/>
  <c r="Q44" i="30"/>
  <c r="Q35" i="30"/>
  <c r="Q50" i="30"/>
  <c r="Q53" i="30"/>
  <c r="Q57" i="30"/>
  <c r="Q28" i="30"/>
  <c r="Q9" i="30"/>
  <c r="Q61" i="30"/>
  <c r="Q60" i="30"/>
  <c r="Q59" i="30"/>
  <c r="Q8" i="30"/>
  <c r="R12" i="30"/>
  <c r="R16" i="30"/>
  <c r="R18" i="30"/>
  <c r="R21" i="30"/>
  <c r="R25" i="30"/>
  <c r="R11" i="30"/>
  <c r="R10" i="30"/>
  <c r="R30" i="30"/>
  <c r="R29" i="30"/>
  <c r="R37" i="30"/>
  <c r="R44" i="30"/>
  <c r="R35" i="30"/>
  <c r="R50" i="30"/>
  <c r="R53" i="30"/>
  <c r="R57" i="30"/>
  <c r="R28" i="30"/>
  <c r="R9" i="30"/>
  <c r="R61" i="30"/>
  <c r="R60" i="30"/>
  <c r="R59" i="30"/>
  <c r="R8" i="30"/>
  <c r="S12" i="30"/>
  <c r="S16" i="30"/>
  <c r="S18" i="30"/>
  <c r="S21" i="30"/>
  <c r="S25" i="30"/>
  <c r="S11" i="30"/>
  <c r="S10" i="30"/>
  <c r="S30" i="30"/>
  <c r="S29" i="30"/>
  <c r="S37" i="30"/>
  <c r="S44" i="30"/>
  <c r="S35" i="30"/>
  <c r="S50" i="30"/>
  <c r="S53" i="30"/>
  <c r="S57" i="30"/>
  <c r="S28" i="30"/>
  <c r="S9" i="30"/>
  <c r="S61" i="30"/>
  <c r="S60" i="30"/>
  <c r="S59" i="30"/>
  <c r="S8" i="30"/>
  <c r="I8" i="30"/>
  <c r="CU7" i="52"/>
  <c r="J12" i="38"/>
  <c r="J16" i="38"/>
  <c r="J18" i="38"/>
  <c r="J21" i="38"/>
  <c r="J25" i="38"/>
  <c r="J11" i="38"/>
  <c r="J10" i="38"/>
  <c r="J30" i="38"/>
  <c r="J29" i="38"/>
  <c r="J37" i="38"/>
  <c r="J44" i="38"/>
  <c r="J35" i="38"/>
  <c r="J50" i="38"/>
  <c r="J53" i="38"/>
  <c r="J57" i="38"/>
  <c r="J28" i="38"/>
  <c r="J9" i="38"/>
  <c r="J61" i="38"/>
  <c r="J60" i="38"/>
  <c r="J59" i="38"/>
  <c r="J8" i="38"/>
  <c r="K12" i="38"/>
  <c r="K16" i="38"/>
  <c r="K18" i="38"/>
  <c r="K21" i="38"/>
  <c r="K25" i="38"/>
  <c r="K11" i="38"/>
  <c r="K10" i="38"/>
  <c r="K30" i="38"/>
  <c r="K29" i="38"/>
  <c r="K37" i="38"/>
  <c r="K44" i="38"/>
  <c r="K35" i="38"/>
  <c r="K50" i="38"/>
  <c r="K53" i="38"/>
  <c r="K57" i="38"/>
  <c r="K28" i="38"/>
  <c r="K9" i="38"/>
  <c r="K61" i="38"/>
  <c r="K60" i="38"/>
  <c r="K59" i="38"/>
  <c r="K8" i="38"/>
  <c r="L12" i="38"/>
  <c r="L16" i="38"/>
  <c r="L18" i="38"/>
  <c r="L21" i="38"/>
  <c r="L25" i="38"/>
  <c r="L11" i="38"/>
  <c r="L10" i="38"/>
  <c r="L30" i="38"/>
  <c r="L29" i="38"/>
  <c r="L37" i="38"/>
  <c r="L44" i="38"/>
  <c r="L35" i="38"/>
  <c r="L50" i="38"/>
  <c r="L53" i="38"/>
  <c r="L57" i="38"/>
  <c r="L28" i="38"/>
  <c r="L9" i="38"/>
  <c r="L61" i="38"/>
  <c r="L60" i="38"/>
  <c r="L59" i="38"/>
  <c r="L8" i="38"/>
  <c r="M12" i="38"/>
  <c r="M16" i="38"/>
  <c r="M18" i="38"/>
  <c r="M21" i="38"/>
  <c r="M25" i="38"/>
  <c r="M11" i="38"/>
  <c r="M10" i="38"/>
  <c r="M30" i="38"/>
  <c r="M29" i="38"/>
  <c r="M37" i="38"/>
  <c r="M44" i="38"/>
  <c r="M35" i="38"/>
  <c r="M50" i="38"/>
  <c r="M53" i="38"/>
  <c r="M57" i="38"/>
  <c r="M28" i="38"/>
  <c r="M9" i="38"/>
  <c r="M61" i="38"/>
  <c r="M60" i="38"/>
  <c r="M59" i="38"/>
  <c r="M8" i="38"/>
  <c r="N12" i="38"/>
  <c r="N16" i="38"/>
  <c r="N18" i="38"/>
  <c r="N21" i="38"/>
  <c r="N25" i="38"/>
  <c r="N11" i="38"/>
  <c r="N10" i="38"/>
  <c r="N30" i="38"/>
  <c r="N29" i="38"/>
  <c r="N37" i="38"/>
  <c r="N44" i="38"/>
  <c r="N35" i="38"/>
  <c r="N50" i="38"/>
  <c r="N53" i="38"/>
  <c r="N57" i="38"/>
  <c r="N28" i="38"/>
  <c r="N9" i="38"/>
  <c r="N61" i="38"/>
  <c r="N60" i="38"/>
  <c r="N59" i="38"/>
  <c r="N8" i="38"/>
  <c r="O12" i="38"/>
  <c r="O16" i="38"/>
  <c r="O18" i="38"/>
  <c r="O21" i="38"/>
  <c r="O25" i="38"/>
  <c r="O11" i="38"/>
  <c r="O10" i="38"/>
  <c r="O30" i="38"/>
  <c r="O29" i="38"/>
  <c r="O37" i="38"/>
  <c r="O44" i="38"/>
  <c r="O35" i="38"/>
  <c r="O50" i="38"/>
  <c r="O53" i="38"/>
  <c r="O57" i="38"/>
  <c r="O28" i="38"/>
  <c r="O9" i="38"/>
  <c r="O61" i="38"/>
  <c r="O60" i="38"/>
  <c r="O59" i="38"/>
  <c r="O8" i="38"/>
  <c r="I8" i="38"/>
  <c r="CV7" i="52"/>
  <c r="J12" i="37"/>
  <c r="J16" i="37"/>
  <c r="J18" i="37"/>
  <c r="J21" i="37"/>
  <c r="J25" i="37"/>
  <c r="J11" i="37"/>
  <c r="J10" i="37"/>
  <c r="J30" i="37"/>
  <c r="J29" i="37"/>
  <c r="J37" i="37"/>
  <c r="J44" i="37"/>
  <c r="J35" i="37"/>
  <c r="J50" i="37"/>
  <c r="J53" i="37"/>
  <c r="J57" i="37"/>
  <c r="J28" i="37"/>
  <c r="J9" i="37"/>
  <c r="J61" i="37"/>
  <c r="J60" i="37"/>
  <c r="J59" i="37"/>
  <c r="J8" i="37"/>
  <c r="K12" i="37"/>
  <c r="K16" i="37"/>
  <c r="K18" i="37"/>
  <c r="K21" i="37"/>
  <c r="K25" i="37"/>
  <c r="K11" i="37"/>
  <c r="K10" i="37"/>
  <c r="K30" i="37"/>
  <c r="K29" i="37"/>
  <c r="K37" i="37"/>
  <c r="K44" i="37"/>
  <c r="K35" i="37"/>
  <c r="K50" i="37"/>
  <c r="K53" i="37"/>
  <c r="K57" i="37"/>
  <c r="K28" i="37"/>
  <c r="K9" i="37"/>
  <c r="K61" i="37"/>
  <c r="K60" i="37"/>
  <c r="K59" i="37"/>
  <c r="K8" i="37"/>
  <c r="L12" i="37"/>
  <c r="L16" i="37"/>
  <c r="L18" i="37"/>
  <c r="L21" i="37"/>
  <c r="L25" i="37"/>
  <c r="L11" i="37"/>
  <c r="L10" i="37"/>
  <c r="L30" i="37"/>
  <c r="L29" i="37"/>
  <c r="L37" i="37"/>
  <c r="L44" i="37"/>
  <c r="L35" i="37"/>
  <c r="L50" i="37"/>
  <c r="L53" i="37"/>
  <c r="L57" i="37"/>
  <c r="L28" i="37"/>
  <c r="L9" i="37"/>
  <c r="L61" i="37"/>
  <c r="L60" i="37"/>
  <c r="L59" i="37"/>
  <c r="L8" i="37"/>
  <c r="M12" i="37"/>
  <c r="M16" i="37"/>
  <c r="M18" i="37"/>
  <c r="M21" i="37"/>
  <c r="M25" i="37"/>
  <c r="M11" i="37"/>
  <c r="M10" i="37"/>
  <c r="M30" i="37"/>
  <c r="M29" i="37"/>
  <c r="M37" i="37"/>
  <c r="M44" i="37"/>
  <c r="M35" i="37"/>
  <c r="M50" i="37"/>
  <c r="M53" i="37"/>
  <c r="M57" i="37"/>
  <c r="M28" i="37"/>
  <c r="M9" i="37"/>
  <c r="M61" i="37"/>
  <c r="M60" i="37"/>
  <c r="M59" i="37"/>
  <c r="M8" i="37"/>
  <c r="N12" i="37"/>
  <c r="N16" i="37"/>
  <c r="N18" i="37"/>
  <c r="N21" i="37"/>
  <c r="N25" i="37"/>
  <c r="N11" i="37"/>
  <c r="N10" i="37"/>
  <c r="N30" i="37"/>
  <c r="N29" i="37"/>
  <c r="N37" i="37"/>
  <c r="N44" i="37"/>
  <c r="N35" i="37"/>
  <c r="N50" i="37"/>
  <c r="N53" i="37"/>
  <c r="N57" i="37"/>
  <c r="N28" i="37"/>
  <c r="N9" i="37"/>
  <c r="N61" i="37"/>
  <c r="N60" i="37"/>
  <c r="N59" i="37"/>
  <c r="N8" i="37"/>
  <c r="O12" i="37"/>
  <c r="O16" i="37"/>
  <c r="O18" i="37"/>
  <c r="O21" i="37"/>
  <c r="O25" i="37"/>
  <c r="O11" i="37"/>
  <c r="O10" i="37"/>
  <c r="O30" i="37"/>
  <c r="O29" i="37"/>
  <c r="O37" i="37"/>
  <c r="O44" i="37"/>
  <c r="O35" i="37"/>
  <c r="O50" i="37"/>
  <c r="O53" i="37"/>
  <c r="O57" i="37"/>
  <c r="O28" i="37"/>
  <c r="O9" i="37"/>
  <c r="O61" i="37"/>
  <c r="O60" i="37"/>
  <c r="O59" i="37"/>
  <c r="O8" i="37"/>
  <c r="P12" i="37"/>
  <c r="P16" i="37"/>
  <c r="P18" i="37"/>
  <c r="P21" i="37"/>
  <c r="P25" i="37"/>
  <c r="P11" i="37"/>
  <c r="P10" i="37"/>
  <c r="P30" i="37"/>
  <c r="P29" i="37"/>
  <c r="P37" i="37"/>
  <c r="P44" i="37"/>
  <c r="P35" i="37"/>
  <c r="P50" i="37"/>
  <c r="P53" i="37"/>
  <c r="P57" i="37"/>
  <c r="P28" i="37"/>
  <c r="P9" i="37"/>
  <c r="P61" i="37"/>
  <c r="P60" i="37"/>
  <c r="P59" i="37"/>
  <c r="P8" i="37"/>
  <c r="Q12" i="37"/>
  <c r="Q16" i="37"/>
  <c r="Q18" i="37"/>
  <c r="Q21" i="37"/>
  <c r="Q25" i="37"/>
  <c r="Q11" i="37"/>
  <c r="Q10" i="37"/>
  <c r="Q30" i="37"/>
  <c r="Q29" i="37"/>
  <c r="Q37" i="37"/>
  <c r="Q44" i="37"/>
  <c r="Q35" i="37"/>
  <c r="Q50" i="37"/>
  <c r="Q53" i="37"/>
  <c r="Q57" i="37"/>
  <c r="Q28" i="37"/>
  <c r="Q9" i="37"/>
  <c r="Q61" i="37"/>
  <c r="Q60" i="37"/>
  <c r="Q59" i="37"/>
  <c r="Q8" i="37"/>
  <c r="R12" i="37"/>
  <c r="R16" i="37"/>
  <c r="R18" i="37"/>
  <c r="R21" i="37"/>
  <c r="R25" i="37"/>
  <c r="R11" i="37"/>
  <c r="R10" i="37"/>
  <c r="R30" i="37"/>
  <c r="R29" i="37"/>
  <c r="R37" i="37"/>
  <c r="R44" i="37"/>
  <c r="R35" i="37"/>
  <c r="R50" i="37"/>
  <c r="R53" i="37"/>
  <c r="R57" i="37"/>
  <c r="R28" i="37"/>
  <c r="R9" i="37"/>
  <c r="R61" i="37"/>
  <c r="R60" i="37"/>
  <c r="R59" i="37"/>
  <c r="R8" i="37"/>
  <c r="S12" i="37"/>
  <c r="S16" i="37"/>
  <c r="S18" i="37"/>
  <c r="S21" i="37"/>
  <c r="S25" i="37"/>
  <c r="S11" i="37"/>
  <c r="S10" i="37"/>
  <c r="S30" i="37"/>
  <c r="S29" i="37"/>
  <c r="S37" i="37"/>
  <c r="S44" i="37"/>
  <c r="S35" i="37"/>
  <c r="S50" i="37"/>
  <c r="S53" i="37"/>
  <c r="S57" i="37"/>
  <c r="S28" i="37"/>
  <c r="S9" i="37"/>
  <c r="S61" i="37"/>
  <c r="S60" i="37"/>
  <c r="S59" i="37"/>
  <c r="S8" i="37"/>
  <c r="I8" i="37"/>
  <c r="CW7" i="52"/>
  <c r="J12" i="31"/>
  <c r="J16" i="31"/>
  <c r="J18" i="31"/>
  <c r="J21" i="31"/>
  <c r="J25" i="31"/>
  <c r="J11" i="31"/>
  <c r="J10" i="31"/>
  <c r="J30" i="31"/>
  <c r="J29" i="31"/>
  <c r="J37" i="31"/>
  <c r="J44" i="31"/>
  <c r="J35" i="31"/>
  <c r="J50" i="31"/>
  <c r="J53" i="31"/>
  <c r="J57" i="31"/>
  <c r="J28" i="31"/>
  <c r="J9" i="31"/>
  <c r="J61" i="31"/>
  <c r="J60" i="31"/>
  <c r="J59" i="31"/>
  <c r="J8" i="31"/>
  <c r="K12" i="31"/>
  <c r="K16" i="31"/>
  <c r="K18" i="31"/>
  <c r="K21" i="31"/>
  <c r="K25" i="31"/>
  <c r="K11" i="31"/>
  <c r="K10" i="31"/>
  <c r="K30" i="31"/>
  <c r="K29" i="31"/>
  <c r="K37" i="31"/>
  <c r="K44" i="31"/>
  <c r="K35" i="31"/>
  <c r="K50" i="31"/>
  <c r="K53" i="31"/>
  <c r="K57" i="31"/>
  <c r="K28" i="31"/>
  <c r="K9" i="31"/>
  <c r="K61" i="31"/>
  <c r="K60" i="31"/>
  <c r="K59" i="31"/>
  <c r="K8" i="31"/>
  <c r="L12" i="31"/>
  <c r="L16" i="31"/>
  <c r="L18" i="31"/>
  <c r="L21" i="31"/>
  <c r="L25" i="31"/>
  <c r="L11" i="31"/>
  <c r="L10" i="31"/>
  <c r="L30" i="31"/>
  <c r="L29" i="31"/>
  <c r="L37" i="31"/>
  <c r="L44" i="31"/>
  <c r="L35" i="31"/>
  <c r="L50" i="31"/>
  <c r="L53" i="31"/>
  <c r="L57" i="31"/>
  <c r="L28" i="31"/>
  <c r="L9" i="31"/>
  <c r="L61" i="31"/>
  <c r="L60" i="31"/>
  <c r="L59" i="31"/>
  <c r="L8" i="31"/>
  <c r="M12" i="31"/>
  <c r="M16" i="31"/>
  <c r="M18" i="31"/>
  <c r="M21" i="31"/>
  <c r="M25" i="31"/>
  <c r="M11" i="31"/>
  <c r="M10" i="31"/>
  <c r="M30" i="31"/>
  <c r="M29" i="31"/>
  <c r="M37" i="31"/>
  <c r="M44" i="31"/>
  <c r="M35" i="31"/>
  <c r="M50" i="31"/>
  <c r="M53" i="31"/>
  <c r="M57" i="31"/>
  <c r="M28" i="31"/>
  <c r="M9" i="31"/>
  <c r="M61" i="31"/>
  <c r="M60" i="31"/>
  <c r="M59" i="31"/>
  <c r="M8" i="31"/>
  <c r="N12" i="31"/>
  <c r="N16" i="31"/>
  <c r="N18" i="31"/>
  <c r="N21" i="31"/>
  <c r="N25" i="31"/>
  <c r="N11" i="31"/>
  <c r="N10" i="31"/>
  <c r="N30" i="31"/>
  <c r="N29" i="31"/>
  <c r="N37" i="31"/>
  <c r="N44" i="31"/>
  <c r="N35" i="31"/>
  <c r="N50" i="31"/>
  <c r="N53" i="31"/>
  <c r="N57" i="31"/>
  <c r="N28" i="31"/>
  <c r="N9" i="31"/>
  <c r="N61" i="31"/>
  <c r="N60" i="31"/>
  <c r="N59" i="31"/>
  <c r="N8" i="31"/>
  <c r="O12" i="31"/>
  <c r="O16" i="31"/>
  <c r="O18" i="31"/>
  <c r="O21" i="31"/>
  <c r="O25" i="31"/>
  <c r="O11" i="31"/>
  <c r="O10" i="31"/>
  <c r="O30" i="31"/>
  <c r="O29" i="31"/>
  <c r="O37" i="31"/>
  <c r="O44" i="31"/>
  <c r="O35" i="31"/>
  <c r="O50" i="31"/>
  <c r="O53" i="31"/>
  <c r="O57" i="31"/>
  <c r="O28" i="31"/>
  <c r="O9" i="31"/>
  <c r="O61" i="31"/>
  <c r="O60" i="31"/>
  <c r="O59" i="31"/>
  <c r="O8" i="31"/>
  <c r="I8" i="31"/>
  <c r="CX7" i="52"/>
  <c r="J12" i="36"/>
  <c r="J16" i="36"/>
  <c r="J18" i="36"/>
  <c r="J21" i="36"/>
  <c r="J25" i="36"/>
  <c r="J11" i="36"/>
  <c r="J10" i="36"/>
  <c r="J30" i="36"/>
  <c r="J29" i="36"/>
  <c r="J37" i="36"/>
  <c r="J44" i="36"/>
  <c r="J35" i="36"/>
  <c r="J50" i="36"/>
  <c r="J53" i="36"/>
  <c r="J57" i="36"/>
  <c r="J28" i="36"/>
  <c r="J9" i="36"/>
  <c r="J61" i="36"/>
  <c r="J60" i="36"/>
  <c r="J59" i="36"/>
  <c r="J8" i="36"/>
  <c r="K12" i="36"/>
  <c r="K16" i="36"/>
  <c r="K18" i="36"/>
  <c r="K21" i="36"/>
  <c r="K25" i="36"/>
  <c r="K11" i="36"/>
  <c r="K10" i="36"/>
  <c r="K30" i="36"/>
  <c r="K29" i="36"/>
  <c r="K37" i="36"/>
  <c r="K44" i="36"/>
  <c r="K35" i="36"/>
  <c r="K50" i="36"/>
  <c r="K53" i="36"/>
  <c r="K57" i="36"/>
  <c r="K28" i="36"/>
  <c r="K9" i="36"/>
  <c r="K61" i="36"/>
  <c r="K60" i="36"/>
  <c r="K59" i="36"/>
  <c r="K8" i="36"/>
  <c r="L12" i="36"/>
  <c r="L16" i="36"/>
  <c r="L18" i="36"/>
  <c r="L21" i="36"/>
  <c r="L25" i="36"/>
  <c r="L11" i="36"/>
  <c r="L10" i="36"/>
  <c r="L30" i="36"/>
  <c r="L29" i="36"/>
  <c r="L37" i="36"/>
  <c r="L44" i="36"/>
  <c r="L35" i="36"/>
  <c r="L50" i="36"/>
  <c r="L53" i="36"/>
  <c r="L57" i="36"/>
  <c r="L28" i="36"/>
  <c r="L9" i="36"/>
  <c r="L61" i="36"/>
  <c r="L60" i="36"/>
  <c r="L59" i="36"/>
  <c r="L8" i="36"/>
  <c r="I8" i="36"/>
  <c r="CY7" i="52"/>
  <c r="J12" i="35"/>
  <c r="J16" i="35"/>
  <c r="J18" i="35"/>
  <c r="J21" i="35"/>
  <c r="J25" i="35"/>
  <c r="J11" i="35"/>
  <c r="J10" i="35"/>
  <c r="J30" i="35"/>
  <c r="J29" i="35"/>
  <c r="J37" i="35"/>
  <c r="J44" i="35"/>
  <c r="J35" i="35"/>
  <c r="J50" i="35"/>
  <c r="J53" i="35"/>
  <c r="J57" i="35"/>
  <c r="J28" i="35"/>
  <c r="J9" i="35"/>
  <c r="J61" i="35"/>
  <c r="J60" i="35"/>
  <c r="J59" i="35"/>
  <c r="J8" i="35"/>
  <c r="K12" i="35"/>
  <c r="K16" i="35"/>
  <c r="K18" i="35"/>
  <c r="K21" i="35"/>
  <c r="K25" i="35"/>
  <c r="K11" i="35"/>
  <c r="K10" i="35"/>
  <c r="K30" i="35"/>
  <c r="K29" i="35"/>
  <c r="K37" i="35"/>
  <c r="K44" i="35"/>
  <c r="K35" i="35"/>
  <c r="K50" i="35"/>
  <c r="K53" i="35"/>
  <c r="K57" i="35"/>
  <c r="K28" i="35"/>
  <c r="K9" i="35"/>
  <c r="K61" i="35"/>
  <c r="K60" i="35"/>
  <c r="K59" i="35"/>
  <c r="K8" i="35"/>
  <c r="L12" i="35"/>
  <c r="L16" i="35"/>
  <c r="L18" i="35"/>
  <c r="L21" i="35"/>
  <c r="L25" i="35"/>
  <c r="L11" i="35"/>
  <c r="L10" i="35"/>
  <c r="L30" i="35"/>
  <c r="L29" i="35"/>
  <c r="L37" i="35"/>
  <c r="L44" i="35"/>
  <c r="L35" i="35"/>
  <c r="L50" i="35"/>
  <c r="L53" i="35"/>
  <c r="L57" i="35"/>
  <c r="L28" i="35"/>
  <c r="L9" i="35"/>
  <c r="L61" i="35"/>
  <c r="L60" i="35"/>
  <c r="L59" i="35"/>
  <c r="L8" i="35"/>
  <c r="I8" i="35"/>
  <c r="CZ7" i="52"/>
  <c r="J12" i="32"/>
  <c r="J16" i="32"/>
  <c r="J18" i="32"/>
  <c r="J21" i="32"/>
  <c r="J25" i="32"/>
  <c r="J11" i="32"/>
  <c r="J10" i="32"/>
  <c r="J30" i="32"/>
  <c r="J29" i="32"/>
  <c r="J37" i="32"/>
  <c r="J44" i="32"/>
  <c r="J35" i="32"/>
  <c r="J50" i="32"/>
  <c r="J53" i="32"/>
  <c r="J57" i="32"/>
  <c r="J28" i="32"/>
  <c r="J9" i="32"/>
  <c r="J61" i="32"/>
  <c r="J60" i="32"/>
  <c r="J59" i="32"/>
  <c r="J8" i="32"/>
  <c r="K12" i="32"/>
  <c r="K16" i="32"/>
  <c r="K18" i="32"/>
  <c r="K21" i="32"/>
  <c r="K25" i="32"/>
  <c r="K11" i="32"/>
  <c r="K10" i="32"/>
  <c r="K30" i="32"/>
  <c r="K29" i="32"/>
  <c r="K37" i="32"/>
  <c r="K44" i="32"/>
  <c r="K35" i="32"/>
  <c r="K50" i="32"/>
  <c r="K53" i="32"/>
  <c r="K57" i="32"/>
  <c r="K28" i="32"/>
  <c r="K9" i="32"/>
  <c r="K61" i="32"/>
  <c r="K60" i="32"/>
  <c r="K59" i="32"/>
  <c r="K8" i="32"/>
  <c r="L12" i="32"/>
  <c r="L16" i="32"/>
  <c r="L18" i="32"/>
  <c r="L21" i="32"/>
  <c r="L25" i="32"/>
  <c r="L11" i="32"/>
  <c r="L10" i="32"/>
  <c r="L30" i="32"/>
  <c r="L29" i="32"/>
  <c r="L37" i="32"/>
  <c r="L44" i="32"/>
  <c r="L35" i="32"/>
  <c r="L50" i="32"/>
  <c r="L53" i="32"/>
  <c r="L57" i="32"/>
  <c r="L28" i="32"/>
  <c r="L9" i="32"/>
  <c r="L61" i="32"/>
  <c r="L60" i="32"/>
  <c r="L59" i="32"/>
  <c r="L8" i="32"/>
  <c r="M12" i="32"/>
  <c r="M16" i="32"/>
  <c r="M18" i="32"/>
  <c r="M21" i="32"/>
  <c r="M25" i="32"/>
  <c r="M11" i="32"/>
  <c r="M10" i="32"/>
  <c r="M30" i="32"/>
  <c r="M29" i="32"/>
  <c r="M37" i="32"/>
  <c r="M44" i="32"/>
  <c r="M35" i="32"/>
  <c r="M50" i="32"/>
  <c r="M53" i="32"/>
  <c r="M57" i="32"/>
  <c r="M28" i="32"/>
  <c r="M9" i="32"/>
  <c r="M61" i="32"/>
  <c r="M60" i="32"/>
  <c r="M59" i="32"/>
  <c r="M8" i="32"/>
  <c r="N12" i="32"/>
  <c r="N16" i="32"/>
  <c r="N18" i="32"/>
  <c r="N21" i="32"/>
  <c r="N25" i="32"/>
  <c r="N11" i="32"/>
  <c r="N10" i="32"/>
  <c r="N30" i="32"/>
  <c r="N29" i="32"/>
  <c r="N37" i="32"/>
  <c r="N44" i="32"/>
  <c r="N35" i="32"/>
  <c r="N50" i="32"/>
  <c r="N53" i="32"/>
  <c r="N57" i="32"/>
  <c r="N28" i="32"/>
  <c r="N9" i="32"/>
  <c r="N61" i="32"/>
  <c r="N60" i="32"/>
  <c r="N59" i="32"/>
  <c r="N8" i="32"/>
  <c r="O12" i="32"/>
  <c r="O16" i="32"/>
  <c r="O18" i="32"/>
  <c r="O21" i="32"/>
  <c r="O25" i="32"/>
  <c r="O11" i="32"/>
  <c r="O10" i="32"/>
  <c r="O30" i="32"/>
  <c r="O29" i="32"/>
  <c r="O37" i="32"/>
  <c r="O44" i="32"/>
  <c r="O35" i="32"/>
  <c r="O50" i="32"/>
  <c r="O53" i="32"/>
  <c r="O57" i="32"/>
  <c r="O28" i="32"/>
  <c r="O9" i="32"/>
  <c r="O61" i="32"/>
  <c r="O60" i="32"/>
  <c r="O59" i="32"/>
  <c r="O8" i="32"/>
  <c r="I8" i="32"/>
  <c r="DA7" i="52"/>
  <c r="I9" i="26"/>
  <c r="CE8" i="52"/>
  <c r="I9" i="27"/>
  <c r="CF8" i="52"/>
  <c r="I9" i="49"/>
  <c r="CH8" i="52"/>
  <c r="I9" i="45"/>
  <c r="CJ8" i="52"/>
  <c r="I9" i="48"/>
  <c r="CK8" i="52"/>
  <c r="I9" i="46"/>
  <c r="CL8" i="52"/>
  <c r="I9" i="44"/>
  <c r="CM8" i="52"/>
  <c r="I9" i="43"/>
  <c r="CN8" i="52"/>
  <c r="I9" i="42"/>
  <c r="CO8" i="52"/>
  <c r="I9" i="41"/>
  <c r="CP8" i="52"/>
  <c r="I9" i="29"/>
  <c r="CQ8" i="52"/>
  <c r="I9" i="40"/>
  <c r="CR8" i="52"/>
  <c r="I9" i="34"/>
  <c r="CS8" i="52"/>
  <c r="I9" i="39"/>
  <c r="CT8" i="52"/>
  <c r="I9" i="30"/>
  <c r="CU8" i="52"/>
  <c r="I9" i="38"/>
  <c r="CV8" i="52"/>
  <c r="I9" i="37"/>
  <c r="CW8" i="52"/>
  <c r="I9" i="31"/>
  <c r="CX8" i="52"/>
  <c r="I9" i="36"/>
  <c r="CY8" i="52"/>
  <c r="I9" i="35"/>
  <c r="CZ8" i="52"/>
  <c r="I9" i="32"/>
  <c r="DA8" i="52"/>
  <c r="I10" i="26"/>
  <c r="CE9" i="52"/>
  <c r="I10" i="27"/>
  <c r="CF9" i="52"/>
  <c r="I10" i="49"/>
  <c r="CH9" i="52"/>
  <c r="J12" i="47"/>
  <c r="J16" i="47"/>
  <c r="J18" i="47"/>
  <c r="J21" i="47"/>
  <c r="J25" i="47"/>
  <c r="J11" i="47"/>
  <c r="J10" i="47"/>
  <c r="K12" i="47"/>
  <c r="K16" i="47"/>
  <c r="K18" i="47"/>
  <c r="K21" i="47"/>
  <c r="K25" i="47"/>
  <c r="K11" i="47"/>
  <c r="K10" i="47"/>
  <c r="L12" i="47"/>
  <c r="L16" i="47"/>
  <c r="L18" i="47"/>
  <c r="L21" i="47"/>
  <c r="L25" i="47"/>
  <c r="L11" i="47"/>
  <c r="L10" i="47"/>
  <c r="M12" i="47"/>
  <c r="M16" i="47"/>
  <c r="M18" i="47"/>
  <c r="M21" i="47"/>
  <c r="M25" i="47"/>
  <c r="M11" i="47"/>
  <c r="M10" i="47"/>
  <c r="N12" i="47"/>
  <c r="N16" i="47"/>
  <c r="N18" i="47"/>
  <c r="N21" i="47"/>
  <c r="N25" i="47"/>
  <c r="N11" i="47"/>
  <c r="N10" i="47"/>
  <c r="O12" i="47"/>
  <c r="O16" i="47"/>
  <c r="O18" i="47"/>
  <c r="O21" i="47"/>
  <c r="O25" i="47"/>
  <c r="O11" i="47"/>
  <c r="O10" i="47"/>
  <c r="P12" i="47"/>
  <c r="P16" i="47"/>
  <c r="P18" i="47"/>
  <c r="P21" i="47"/>
  <c r="P25" i="47"/>
  <c r="P11" i="47"/>
  <c r="P10" i="47"/>
  <c r="Q12" i="47"/>
  <c r="Q16" i="47"/>
  <c r="Q18" i="47"/>
  <c r="Q21" i="47"/>
  <c r="Q25" i="47"/>
  <c r="Q11" i="47"/>
  <c r="Q10" i="47"/>
  <c r="R12" i="47"/>
  <c r="R16" i="47"/>
  <c r="R18" i="47"/>
  <c r="R21" i="47"/>
  <c r="R25" i="47"/>
  <c r="R11" i="47"/>
  <c r="R10" i="47"/>
  <c r="S12" i="47"/>
  <c r="S16" i="47"/>
  <c r="S18" i="47"/>
  <c r="S21" i="47"/>
  <c r="S25" i="47"/>
  <c r="S11" i="47"/>
  <c r="S10" i="47"/>
  <c r="T12" i="47"/>
  <c r="T16" i="47"/>
  <c r="T18" i="47"/>
  <c r="T21" i="47"/>
  <c r="T25" i="47"/>
  <c r="T11" i="47"/>
  <c r="T10" i="47"/>
  <c r="U12" i="47"/>
  <c r="U16" i="47"/>
  <c r="U18" i="47"/>
  <c r="U21" i="47"/>
  <c r="U25" i="47"/>
  <c r="U11" i="47"/>
  <c r="U10" i="47"/>
  <c r="V12" i="47"/>
  <c r="V16" i="47"/>
  <c r="V18" i="47"/>
  <c r="V21" i="47"/>
  <c r="V25" i="47"/>
  <c r="V11" i="47"/>
  <c r="V10" i="47"/>
  <c r="I10" i="47"/>
  <c r="CI9" i="52"/>
  <c r="I10" i="45"/>
  <c r="CJ9" i="52"/>
  <c r="I10" i="48"/>
  <c r="CK9" i="52"/>
  <c r="I10" i="46"/>
  <c r="CL9" i="52"/>
  <c r="I10" i="44"/>
  <c r="CM9" i="52"/>
  <c r="I10" i="43"/>
  <c r="CN9" i="52"/>
  <c r="I10" i="42"/>
  <c r="CO9" i="52"/>
  <c r="I10" i="41"/>
  <c r="CP9" i="52"/>
  <c r="I10" i="29"/>
  <c r="CQ9" i="52"/>
  <c r="I10" i="40"/>
  <c r="CR9" i="52"/>
  <c r="I10" i="34"/>
  <c r="CS9" i="52"/>
  <c r="I10" i="39"/>
  <c r="CT9" i="52"/>
  <c r="I10" i="30"/>
  <c r="CU9" i="52"/>
  <c r="I10" i="38"/>
  <c r="CV9" i="52"/>
  <c r="I10" i="37"/>
  <c r="CW9" i="52"/>
  <c r="I10" i="31"/>
  <c r="CX9" i="52"/>
  <c r="I10" i="36"/>
  <c r="CY9" i="52"/>
  <c r="I10" i="35"/>
  <c r="CZ9" i="52"/>
  <c r="I10" i="32"/>
  <c r="DA9" i="52"/>
  <c r="I11" i="26"/>
  <c r="CE10" i="52"/>
  <c r="I11" i="27"/>
  <c r="CF10" i="52"/>
  <c r="I11" i="49"/>
  <c r="CH10" i="52"/>
  <c r="I11" i="47"/>
  <c r="CI10" i="52"/>
  <c r="I11" i="45"/>
  <c r="CJ10" i="52"/>
  <c r="I11" i="48"/>
  <c r="CK10" i="52"/>
  <c r="I11" i="46"/>
  <c r="CL10" i="52"/>
  <c r="I11" i="44"/>
  <c r="CM10" i="52"/>
  <c r="I11" i="43"/>
  <c r="CN10" i="52"/>
  <c r="I11" i="42"/>
  <c r="CO10" i="52"/>
  <c r="I11" i="41"/>
  <c r="CP10" i="52"/>
  <c r="I11" i="29"/>
  <c r="CQ10" i="52"/>
  <c r="I11" i="40"/>
  <c r="CR10" i="52"/>
  <c r="I11" i="34"/>
  <c r="CS10" i="52"/>
  <c r="I11" i="39"/>
  <c r="CT10" i="52"/>
  <c r="I11" i="30"/>
  <c r="CU10" i="52"/>
  <c r="I11" i="38"/>
  <c r="CV10" i="52"/>
  <c r="I11" i="37"/>
  <c r="CW10" i="52"/>
  <c r="I11" i="31"/>
  <c r="CX10" i="52"/>
  <c r="I11" i="36"/>
  <c r="CY10" i="52"/>
  <c r="I11" i="35"/>
  <c r="CZ10" i="52"/>
  <c r="I11" i="32"/>
  <c r="DA10" i="52"/>
  <c r="I12" i="2"/>
  <c r="CD11" i="52"/>
  <c r="I12" i="26"/>
  <c r="CE11" i="52"/>
  <c r="I12" i="27"/>
  <c r="CF11" i="52"/>
  <c r="K12" i="50"/>
  <c r="L12" i="50"/>
  <c r="M12" i="50"/>
  <c r="N12" i="50"/>
  <c r="O12" i="50"/>
  <c r="P12" i="50"/>
  <c r="Q12" i="50"/>
  <c r="R12" i="50"/>
  <c r="S12" i="50"/>
  <c r="T12" i="50"/>
  <c r="U12" i="50"/>
  <c r="V12" i="50"/>
  <c r="W12" i="50"/>
  <c r="X12" i="50"/>
  <c r="I12" i="50"/>
  <c r="CG11" i="52"/>
  <c r="I12" i="49"/>
  <c r="CH11" i="52"/>
  <c r="I12" i="47"/>
  <c r="CI11" i="52"/>
  <c r="I12" i="45"/>
  <c r="CJ11" i="52"/>
  <c r="I12" i="48"/>
  <c r="CK11" i="52"/>
  <c r="I12" i="46"/>
  <c r="CL11" i="52"/>
  <c r="I12" i="44"/>
  <c r="CM11" i="52"/>
  <c r="I12" i="43"/>
  <c r="CN11" i="52"/>
  <c r="I12" i="42"/>
  <c r="CO11" i="52"/>
  <c r="I12" i="41"/>
  <c r="CP11" i="52"/>
  <c r="I12" i="29"/>
  <c r="CQ11" i="52"/>
  <c r="I12" i="40"/>
  <c r="CR11" i="52"/>
  <c r="I12" i="34"/>
  <c r="CS11" i="52"/>
  <c r="I12" i="39"/>
  <c r="CT11" i="52"/>
  <c r="I12" i="30"/>
  <c r="CU11" i="52"/>
  <c r="I12" i="38"/>
  <c r="CV11" i="52"/>
  <c r="I12" i="37"/>
  <c r="CW11" i="52"/>
  <c r="I12" i="31"/>
  <c r="CX11" i="52"/>
  <c r="I12" i="36"/>
  <c r="CY11" i="52"/>
  <c r="I12" i="35"/>
  <c r="CZ11" i="52"/>
  <c r="I12" i="32"/>
  <c r="DA11" i="52"/>
  <c r="I13" i="2"/>
  <c r="CD12" i="52"/>
  <c r="I13" i="26"/>
  <c r="CE12" i="52"/>
  <c r="I13" i="27"/>
  <c r="CF12" i="52"/>
  <c r="I13" i="50"/>
  <c r="CG12" i="52"/>
  <c r="I13" i="49"/>
  <c r="CH12" i="52"/>
  <c r="I13" i="47"/>
  <c r="CI12" i="52"/>
  <c r="I13" i="45"/>
  <c r="CJ12" i="52"/>
  <c r="I13" i="48"/>
  <c r="CK12" i="52"/>
  <c r="I13" i="46"/>
  <c r="CL12" i="52"/>
  <c r="I13" i="44"/>
  <c r="CM12" i="52"/>
  <c r="I13" i="43"/>
  <c r="CN12" i="52"/>
  <c r="I13" i="42"/>
  <c r="CO12" i="52"/>
  <c r="I13" i="41"/>
  <c r="CP12" i="52"/>
  <c r="I13" i="29"/>
  <c r="CQ12" i="52"/>
  <c r="I13" i="40"/>
  <c r="CR12" i="52"/>
  <c r="I13" i="34"/>
  <c r="CS12" i="52"/>
  <c r="I13" i="39"/>
  <c r="CT12" i="52"/>
  <c r="I13" i="30"/>
  <c r="CU12" i="52"/>
  <c r="I13" i="38"/>
  <c r="CV12" i="52"/>
  <c r="I13" i="37"/>
  <c r="CW12" i="52"/>
  <c r="I13" i="31"/>
  <c r="CX12" i="52"/>
  <c r="I13" i="36"/>
  <c r="CY12" i="52"/>
  <c r="I13" i="35"/>
  <c r="CZ12" i="52"/>
  <c r="I13" i="32"/>
  <c r="DA12" i="52"/>
  <c r="I14" i="2"/>
  <c r="CD13" i="52"/>
  <c r="I14" i="26"/>
  <c r="CE13" i="52"/>
  <c r="I14" i="27"/>
  <c r="CF13" i="52"/>
  <c r="I14" i="50"/>
  <c r="CG13" i="52"/>
  <c r="I14" i="49"/>
  <c r="CH13" i="52"/>
  <c r="I14" i="47"/>
  <c r="CI13" i="52"/>
  <c r="I14" i="45"/>
  <c r="CJ13" i="52"/>
  <c r="I14" i="48"/>
  <c r="CK13" i="52"/>
  <c r="I14" i="46"/>
  <c r="CL13" i="52"/>
  <c r="I14" i="44"/>
  <c r="CM13" i="52"/>
  <c r="I14" i="43"/>
  <c r="CN13" i="52"/>
  <c r="I14" i="42"/>
  <c r="CO13" i="52"/>
  <c r="I14" i="41"/>
  <c r="CP13" i="52"/>
  <c r="I14" i="29"/>
  <c r="CQ13" i="52"/>
  <c r="I14" i="40"/>
  <c r="CR13" i="52"/>
  <c r="I14" i="34"/>
  <c r="CS13" i="52"/>
  <c r="I14" i="39"/>
  <c r="CT13" i="52"/>
  <c r="I14" i="30"/>
  <c r="CU13" i="52"/>
  <c r="I14" i="38"/>
  <c r="CV13" i="52"/>
  <c r="I14" i="37"/>
  <c r="CW13" i="52"/>
  <c r="I14" i="31"/>
  <c r="CX13" i="52"/>
  <c r="I14" i="36"/>
  <c r="CY13" i="52"/>
  <c r="I14" i="35"/>
  <c r="CZ13" i="52"/>
  <c r="I14" i="32"/>
  <c r="DA13" i="52"/>
  <c r="I15" i="2"/>
  <c r="CD14" i="52"/>
  <c r="I15" i="26"/>
  <c r="CE14" i="52"/>
  <c r="I15" i="27"/>
  <c r="CF14" i="52"/>
  <c r="I15" i="50"/>
  <c r="CG14" i="52"/>
  <c r="I15" i="49"/>
  <c r="CH14" i="52"/>
  <c r="I15" i="47"/>
  <c r="CI14" i="52"/>
  <c r="I15" i="45"/>
  <c r="CJ14" i="52"/>
  <c r="I15" i="48"/>
  <c r="CK14" i="52"/>
  <c r="I15" i="46"/>
  <c r="CL14" i="52"/>
  <c r="I15" i="44"/>
  <c r="CM14" i="52"/>
  <c r="I15" i="43"/>
  <c r="CN14" i="52"/>
  <c r="I15" i="42"/>
  <c r="CO14" i="52"/>
  <c r="I15" i="41"/>
  <c r="CP14" i="52"/>
  <c r="I15" i="29"/>
  <c r="CQ14" i="52"/>
  <c r="I15" i="40"/>
  <c r="CR14" i="52"/>
  <c r="I15" i="34"/>
  <c r="CS14" i="52"/>
  <c r="I15" i="39"/>
  <c r="CT14" i="52"/>
  <c r="I15" i="30"/>
  <c r="CU14" i="52"/>
  <c r="I15" i="38"/>
  <c r="CV14" i="52"/>
  <c r="I15" i="37"/>
  <c r="CW14" i="52"/>
  <c r="I15" i="31"/>
  <c r="CX14" i="52"/>
  <c r="I15" i="36"/>
  <c r="CY14" i="52"/>
  <c r="I15" i="35"/>
  <c r="CZ14" i="52"/>
  <c r="I15" i="32"/>
  <c r="DA14" i="52"/>
  <c r="I16" i="2"/>
  <c r="CD15" i="52"/>
  <c r="I16" i="26"/>
  <c r="CE15" i="52"/>
  <c r="I16" i="27"/>
  <c r="CF15" i="52"/>
  <c r="K16" i="50"/>
  <c r="L16" i="50"/>
  <c r="M16" i="50"/>
  <c r="N16" i="50"/>
  <c r="O16" i="50"/>
  <c r="P16" i="50"/>
  <c r="Q16" i="50"/>
  <c r="R16" i="50"/>
  <c r="S16" i="50"/>
  <c r="T16" i="50"/>
  <c r="U16" i="50"/>
  <c r="V16" i="50"/>
  <c r="W16" i="50"/>
  <c r="X16" i="50"/>
  <c r="I16" i="50"/>
  <c r="CG15" i="52"/>
  <c r="I16" i="49"/>
  <c r="CH15" i="52"/>
  <c r="I16" i="47"/>
  <c r="CI15" i="52"/>
  <c r="I16" i="45"/>
  <c r="CJ15" i="52"/>
  <c r="I16" i="48"/>
  <c r="CK15" i="52"/>
  <c r="I16" i="46"/>
  <c r="CL15" i="52"/>
  <c r="I16" i="44"/>
  <c r="CM15" i="52"/>
  <c r="I16" i="43"/>
  <c r="CN15" i="52"/>
  <c r="I16" i="42"/>
  <c r="CO15" i="52"/>
  <c r="I16" i="41"/>
  <c r="CP15" i="52"/>
  <c r="I16" i="29"/>
  <c r="CQ15" i="52"/>
  <c r="I16" i="40"/>
  <c r="CR15" i="52"/>
  <c r="I16" i="34"/>
  <c r="CS15" i="52"/>
  <c r="I16" i="39"/>
  <c r="CT15" i="52"/>
  <c r="I16" i="30"/>
  <c r="CU15" i="52"/>
  <c r="I16" i="38"/>
  <c r="CV15" i="52"/>
  <c r="I16" i="37"/>
  <c r="CW15" i="52"/>
  <c r="I16" i="31"/>
  <c r="CX15" i="52"/>
  <c r="I16" i="36"/>
  <c r="CY15" i="52"/>
  <c r="I16" i="35"/>
  <c r="CZ15" i="52"/>
  <c r="I16" i="32"/>
  <c r="DA15" i="52"/>
  <c r="I17" i="2"/>
  <c r="CD16" i="52"/>
  <c r="I17" i="26"/>
  <c r="CE16" i="52"/>
  <c r="I17" i="27"/>
  <c r="CF16" i="52"/>
  <c r="I17" i="50"/>
  <c r="CG16" i="52"/>
  <c r="I17" i="49"/>
  <c r="CH16" i="52"/>
  <c r="I17" i="47"/>
  <c r="CI16" i="52"/>
  <c r="I17" i="45"/>
  <c r="CJ16" i="52"/>
  <c r="I17" i="48"/>
  <c r="CK16" i="52"/>
  <c r="I17" i="46"/>
  <c r="CL16" i="52"/>
  <c r="I17" i="44"/>
  <c r="CM16" i="52"/>
  <c r="I17" i="43"/>
  <c r="CN16" i="52"/>
  <c r="I17" i="42"/>
  <c r="CO16" i="52"/>
  <c r="I17" i="41"/>
  <c r="CP16" i="52"/>
  <c r="I17" i="29"/>
  <c r="CQ16" i="52"/>
  <c r="I17" i="40"/>
  <c r="CR16" i="52"/>
  <c r="I17" i="34"/>
  <c r="CS16" i="52"/>
  <c r="I17" i="39"/>
  <c r="CT16" i="52"/>
  <c r="I17" i="30"/>
  <c r="CU16" i="52"/>
  <c r="I17" i="38"/>
  <c r="CV16" i="52"/>
  <c r="I17" i="37"/>
  <c r="CW16" i="52"/>
  <c r="I17" i="31"/>
  <c r="CX16" i="52"/>
  <c r="I17" i="36"/>
  <c r="CY16" i="52"/>
  <c r="I17" i="35"/>
  <c r="CZ16" i="52"/>
  <c r="I17" i="32"/>
  <c r="DA16" i="52"/>
  <c r="I18" i="2"/>
  <c r="CD17" i="52"/>
  <c r="I18" i="26"/>
  <c r="CE17" i="52"/>
  <c r="I18" i="27"/>
  <c r="CF17" i="52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I18" i="50"/>
  <c r="CG17" i="52"/>
  <c r="I18" i="49"/>
  <c r="CH17" i="52"/>
  <c r="I18" i="47"/>
  <c r="CI17" i="52"/>
  <c r="I18" i="45"/>
  <c r="CJ17" i="52"/>
  <c r="I18" i="48"/>
  <c r="CK17" i="52"/>
  <c r="I18" i="46"/>
  <c r="CL17" i="52"/>
  <c r="I18" i="44"/>
  <c r="CM17" i="52"/>
  <c r="I18" i="43"/>
  <c r="CN17" i="52"/>
  <c r="I18" i="42"/>
  <c r="CO17" i="52"/>
  <c r="I18" i="41"/>
  <c r="CP17" i="52"/>
  <c r="I18" i="29"/>
  <c r="CQ17" i="52"/>
  <c r="I18" i="40"/>
  <c r="CR17" i="52"/>
  <c r="I18" i="34"/>
  <c r="CS17" i="52"/>
  <c r="I18" i="39"/>
  <c r="CT17" i="52"/>
  <c r="I18" i="30"/>
  <c r="CU17" i="52"/>
  <c r="I18" i="38"/>
  <c r="CV17" i="52"/>
  <c r="I18" i="37"/>
  <c r="CW17" i="52"/>
  <c r="I18" i="31"/>
  <c r="CX17" i="52"/>
  <c r="I18" i="36"/>
  <c r="CY17" i="52"/>
  <c r="I18" i="35"/>
  <c r="CZ17" i="52"/>
  <c r="I18" i="32"/>
  <c r="DA17" i="52"/>
  <c r="I19" i="2"/>
  <c r="CD18" i="52"/>
  <c r="I19" i="26"/>
  <c r="CE18" i="52"/>
  <c r="I19" i="27"/>
  <c r="CF18" i="52"/>
  <c r="I19" i="50"/>
  <c r="CG18" i="52"/>
  <c r="I19" i="49"/>
  <c r="CH18" i="52"/>
  <c r="I19" i="47"/>
  <c r="CI18" i="52"/>
  <c r="I19" i="45"/>
  <c r="CJ18" i="52"/>
  <c r="I19" i="48"/>
  <c r="CK18" i="52"/>
  <c r="I19" i="46"/>
  <c r="CL18" i="52"/>
  <c r="I19" i="44"/>
  <c r="CM18" i="52"/>
  <c r="I19" i="43"/>
  <c r="CN18" i="52"/>
  <c r="I19" i="42"/>
  <c r="CO18" i="52"/>
  <c r="I19" i="41"/>
  <c r="CP18" i="52"/>
  <c r="I19" i="29"/>
  <c r="CQ18" i="52"/>
  <c r="I19" i="40"/>
  <c r="CR18" i="52"/>
  <c r="I19" i="34"/>
  <c r="CS18" i="52"/>
  <c r="I19" i="39"/>
  <c r="CT18" i="52"/>
  <c r="I19" i="30"/>
  <c r="CU18" i="52"/>
  <c r="I19" i="38"/>
  <c r="CV18" i="52"/>
  <c r="I19" i="37"/>
  <c r="CW18" i="52"/>
  <c r="I19" i="31"/>
  <c r="CX18" i="52"/>
  <c r="I19" i="36"/>
  <c r="CY18" i="52"/>
  <c r="I19" i="35"/>
  <c r="CZ18" i="52"/>
  <c r="I19" i="32"/>
  <c r="DA18" i="52"/>
  <c r="I20" i="2"/>
  <c r="CD19" i="52"/>
  <c r="I20" i="26"/>
  <c r="CE19" i="52"/>
  <c r="I20" i="27"/>
  <c r="CF19" i="52"/>
  <c r="I20" i="50"/>
  <c r="CG19" i="52"/>
  <c r="I20" i="49"/>
  <c r="CH19" i="52"/>
  <c r="I20" i="47"/>
  <c r="CI19" i="52"/>
  <c r="I20" i="45"/>
  <c r="CJ19" i="52"/>
  <c r="I20" i="48"/>
  <c r="CK19" i="52"/>
  <c r="I20" i="46"/>
  <c r="CL19" i="52"/>
  <c r="I20" i="44"/>
  <c r="CM19" i="52"/>
  <c r="I20" i="43"/>
  <c r="CN19" i="52"/>
  <c r="I20" i="42"/>
  <c r="CO19" i="52"/>
  <c r="I20" i="41"/>
  <c r="CP19" i="52"/>
  <c r="I20" i="29"/>
  <c r="CQ19" i="52"/>
  <c r="I20" i="40"/>
  <c r="CR19" i="52"/>
  <c r="I20" i="34"/>
  <c r="CS19" i="52"/>
  <c r="I20" i="39"/>
  <c r="CT19" i="52"/>
  <c r="I20" i="30"/>
  <c r="CU19" i="52"/>
  <c r="I20" i="38"/>
  <c r="CV19" i="52"/>
  <c r="I20" i="37"/>
  <c r="CW19" i="52"/>
  <c r="I20" i="31"/>
  <c r="CX19" i="52"/>
  <c r="I20" i="36"/>
  <c r="CY19" i="52"/>
  <c r="I20" i="35"/>
  <c r="CZ19" i="52"/>
  <c r="I20" i="32"/>
  <c r="DA19" i="52"/>
  <c r="I21" i="2"/>
  <c r="CD20" i="52"/>
  <c r="I21" i="26"/>
  <c r="CE20" i="52"/>
  <c r="I21" i="27"/>
  <c r="CF20" i="52"/>
  <c r="K21" i="50"/>
  <c r="L21" i="50"/>
  <c r="M21" i="50"/>
  <c r="N21" i="50"/>
  <c r="O21" i="50"/>
  <c r="P21" i="50"/>
  <c r="Q21" i="50"/>
  <c r="R21" i="50"/>
  <c r="S21" i="50"/>
  <c r="T21" i="50"/>
  <c r="U21" i="50"/>
  <c r="V21" i="50"/>
  <c r="W21" i="50"/>
  <c r="X21" i="50"/>
  <c r="I21" i="50"/>
  <c r="CG20" i="52"/>
  <c r="I21" i="49"/>
  <c r="CH20" i="52"/>
  <c r="I21" i="47"/>
  <c r="CI20" i="52"/>
  <c r="I21" i="45"/>
  <c r="CJ20" i="52"/>
  <c r="I21" i="48"/>
  <c r="CK20" i="52"/>
  <c r="I21" i="46"/>
  <c r="CL20" i="52"/>
  <c r="I21" i="44"/>
  <c r="CM20" i="52"/>
  <c r="I21" i="43"/>
  <c r="CN20" i="52"/>
  <c r="I21" i="42"/>
  <c r="CO20" i="52"/>
  <c r="I21" i="41"/>
  <c r="CP20" i="52"/>
  <c r="I21" i="29"/>
  <c r="CQ20" i="52"/>
  <c r="I21" i="40"/>
  <c r="CR20" i="52"/>
  <c r="I21" i="34"/>
  <c r="CS20" i="52"/>
  <c r="I21" i="39"/>
  <c r="CT20" i="52"/>
  <c r="I21" i="30"/>
  <c r="CU20" i="52"/>
  <c r="I21" i="38"/>
  <c r="CV20" i="52"/>
  <c r="I21" i="37"/>
  <c r="CW20" i="52"/>
  <c r="I21" i="31"/>
  <c r="CX20" i="52"/>
  <c r="I21" i="36"/>
  <c r="CY20" i="52"/>
  <c r="I21" i="35"/>
  <c r="CZ20" i="52"/>
  <c r="I21" i="32"/>
  <c r="DA20" i="52"/>
  <c r="I22" i="2"/>
  <c r="CD21" i="52"/>
  <c r="I22" i="26"/>
  <c r="CE21" i="52"/>
  <c r="I22" i="27"/>
  <c r="CF21" i="52"/>
  <c r="I22" i="50"/>
  <c r="CG21" i="52"/>
  <c r="I22" i="49"/>
  <c r="CH21" i="52"/>
  <c r="I22" i="47"/>
  <c r="CI21" i="52"/>
  <c r="I22" i="45"/>
  <c r="CJ21" i="52"/>
  <c r="I22" i="48"/>
  <c r="CK21" i="52"/>
  <c r="I22" i="46"/>
  <c r="CL21" i="52"/>
  <c r="I22" i="44"/>
  <c r="CM21" i="52"/>
  <c r="I22" i="43"/>
  <c r="CN21" i="52"/>
  <c r="I22" i="42"/>
  <c r="CO21" i="52"/>
  <c r="I22" i="41"/>
  <c r="CP21" i="52"/>
  <c r="I22" i="29"/>
  <c r="CQ21" i="52"/>
  <c r="I22" i="40"/>
  <c r="CR21" i="52"/>
  <c r="I22" i="34"/>
  <c r="CS21" i="52"/>
  <c r="I22" i="39"/>
  <c r="CT21" i="52"/>
  <c r="I22" i="30"/>
  <c r="CU21" i="52"/>
  <c r="I22" i="38"/>
  <c r="CV21" i="52"/>
  <c r="I22" i="37"/>
  <c r="CW21" i="52"/>
  <c r="I22" i="31"/>
  <c r="CX21" i="52"/>
  <c r="I22" i="36"/>
  <c r="CY21" i="52"/>
  <c r="I22" i="35"/>
  <c r="CZ21" i="52"/>
  <c r="I22" i="32"/>
  <c r="DA21" i="52"/>
  <c r="I23" i="2"/>
  <c r="CD22" i="52"/>
  <c r="I23" i="26"/>
  <c r="CE22" i="52"/>
  <c r="I23" i="27"/>
  <c r="CF22" i="52"/>
  <c r="I23" i="50"/>
  <c r="CG22" i="52"/>
  <c r="I23" i="49"/>
  <c r="CH22" i="52"/>
  <c r="I23" i="47"/>
  <c r="CI22" i="52"/>
  <c r="I23" i="45"/>
  <c r="CJ22" i="52"/>
  <c r="I23" i="48"/>
  <c r="CK22" i="52"/>
  <c r="I23" i="46"/>
  <c r="CL22" i="52"/>
  <c r="I23" i="44"/>
  <c r="CM22" i="52"/>
  <c r="I23" i="43"/>
  <c r="CN22" i="52"/>
  <c r="I23" i="42"/>
  <c r="CO22" i="52"/>
  <c r="I23" i="41"/>
  <c r="CP22" i="52"/>
  <c r="I23" i="29"/>
  <c r="CQ22" i="52"/>
  <c r="I23" i="40"/>
  <c r="CR22" i="52"/>
  <c r="I23" i="34"/>
  <c r="CS22" i="52"/>
  <c r="I23" i="39"/>
  <c r="CT22" i="52"/>
  <c r="I23" i="30"/>
  <c r="CU22" i="52"/>
  <c r="I23" i="38"/>
  <c r="CV22" i="52"/>
  <c r="I23" i="37"/>
  <c r="CW22" i="52"/>
  <c r="I23" i="31"/>
  <c r="CX22" i="52"/>
  <c r="I23" i="36"/>
  <c r="CY22" i="52"/>
  <c r="I23" i="35"/>
  <c r="CZ22" i="52"/>
  <c r="I23" i="32"/>
  <c r="DA22" i="52"/>
  <c r="I24" i="2"/>
  <c r="CD23" i="52"/>
  <c r="I24" i="26"/>
  <c r="CE23" i="52"/>
  <c r="I24" i="27"/>
  <c r="CF23" i="52"/>
  <c r="I24" i="50"/>
  <c r="CG23" i="52"/>
  <c r="I24" i="49"/>
  <c r="CH23" i="52"/>
  <c r="I24" i="47"/>
  <c r="CI23" i="52"/>
  <c r="I24" i="45"/>
  <c r="CJ23" i="52"/>
  <c r="I24" i="48"/>
  <c r="CK23" i="52"/>
  <c r="I24" i="46"/>
  <c r="CL23" i="52"/>
  <c r="I24" i="44"/>
  <c r="CM23" i="52"/>
  <c r="I24" i="43"/>
  <c r="CN23" i="52"/>
  <c r="I24" i="42"/>
  <c r="CO23" i="52"/>
  <c r="I24" i="41"/>
  <c r="CP23" i="52"/>
  <c r="I24" i="29"/>
  <c r="CQ23" i="52"/>
  <c r="I24" i="40"/>
  <c r="CR23" i="52"/>
  <c r="I24" i="34"/>
  <c r="CS23" i="52"/>
  <c r="I24" i="39"/>
  <c r="CT23" i="52"/>
  <c r="I24" i="30"/>
  <c r="CU23" i="52"/>
  <c r="I24" i="38"/>
  <c r="CV23" i="52"/>
  <c r="I24" i="37"/>
  <c r="CW23" i="52"/>
  <c r="I24" i="31"/>
  <c r="CX23" i="52"/>
  <c r="I24" i="36"/>
  <c r="CY23" i="52"/>
  <c r="I24" i="35"/>
  <c r="CZ23" i="52"/>
  <c r="I24" i="32"/>
  <c r="DA23" i="52"/>
  <c r="I25" i="2"/>
  <c r="CD24" i="52"/>
  <c r="I25" i="26"/>
  <c r="CE24" i="52"/>
  <c r="I25" i="27"/>
  <c r="CF24" i="52"/>
  <c r="K25" i="50"/>
  <c r="L25" i="50"/>
  <c r="M25" i="50"/>
  <c r="N25" i="50"/>
  <c r="O25" i="50"/>
  <c r="P25" i="50"/>
  <c r="Q25" i="50"/>
  <c r="R25" i="50"/>
  <c r="S25" i="50"/>
  <c r="T25" i="50"/>
  <c r="U25" i="50"/>
  <c r="V25" i="50"/>
  <c r="W25" i="50"/>
  <c r="X25" i="50"/>
  <c r="I25" i="50"/>
  <c r="CG24" i="52"/>
  <c r="I25" i="49"/>
  <c r="CH24" i="52"/>
  <c r="I25" i="47"/>
  <c r="CI24" i="52"/>
  <c r="I25" i="45"/>
  <c r="CJ24" i="52"/>
  <c r="I25" i="48"/>
  <c r="CK24" i="52"/>
  <c r="I25" i="46"/>
  <c r="CL24" i="52"/>
  <c r="I25" i="44"/>
  <c r="CM24" i="52"/>
  <c r="I25" i="43"/>
  <c r="CN24" i="52"/>
  <c r="I25" i="42"/>
  <c r="CO24" i="52"/>
  <c r="I25" i="41"/>
  <c r="CP24" i="52"/>
  <c r="I25" i="29"/>
  <c r="CQ24" i="52"/>
  <c r="I25" i="40"/>
  <c r="CR24" i="52"/>
  <c r="I25" i="34"/>
  <c r="CS24" i="52"/>
  <c r="I25" i="39"/>
  <c r="CT24" i="52"/>
  <c r="I25" i="30"/>
  <c r="CU24" i="52"/>
  <c r="I25" i="38"/>
  <c r="CV24" i="52"/>
  <c r="I25" i="37"/>
  <c r="CW24" i="52"/>
  <c r="I25" i="31"/>
  <c r="CX24" i="52"/>
  <c r="I25" i="36"/>
  <c r="CY24" i="52"/>
  <c r="I25" i="35"/>
  <c r="CZ24" i="52"/>
  <c r="I25" i="32"/>
  <c r="DA24" i="52"/>
  <c r="I26" i="2"/>
  <c r="CD25" i="52"/>
  <c r="I26" i="26"/>
  <c r="CE25" i="52"/>
  <c r="I26" i="27"/>
  <c r="CF25" i="52"/>
  <c r="I26" i="50"/>
  <c r="CG25" i="52"/>
  <c r="I26" i="49"/>
  <c r="CH25" i="52"/>
  <c r="I26" i="47"/>
  <c r="CI25" i="52"/>
  <c r="I26" i="45"/>
  <c r="CJ25" i="52"/>
  <c r="I26" i="48"/>
  <c r="CK25" i="52"/>
  <c r="I26" i="46"/>
  <c r="CL25" i="52"/>
  <c r="I26" i="44"/>
  <c r="CM25" i="52"/>
  <c r="I26" i="43"/>
  <c r="CN25" i="52"/>
  <c r="I26" i="42"/>
  <c r="CO25" i="52"/>
  <c r="I26" i="41"/>
  <c r="CP25" i="52"/>
  <c r="I26" i="29"/>
  <c r="CQ25" i="52"/>
  <c r="I26" i="40"/>
  <c r="CR25" i="52"/>
  <c r="I26" i="34"/>
  <c r="CS25" i="52"/>
  <c r="I26" i="39"/>
  <c r="CT25" i="52"/>
  <c r="I26" i="30"/>
  <c r="CU25" i="52"/>
  <c r="I26" i="38"/>
  <c r="CV25" i="52"/>
  <c r="I26" i="37"/>
  <c r="CW25" i="52"/>
  <c r="I26" i="31"/>
  <c r="CX25" i="52"/>
  <c r="I26" i="36"/>
  <c r="CY25" i="52"/>
  <c r="I26" i="35"/>
  <c r="CZ25" i="52"/>
  <c r="I26" i="32"/>
  <c r="DA25" i="52"/>
  <c r="I27" i="2"/>
  <c r="CD26" i="52"/>
  <c r="I27" i="26"/>
  <c r="CE26" i="52"/>
  <c r="I27" i="27"/>
  <c r="CF26" i="52"/>
  <c r="I27" i="50"/>
  <c r="CG26" i="52"/>
  <c r="I27" i="49"/>
  <c r="CH26" i="52"/>
  <c r="I27" i="47"/>
  <c r="CI26" i="52"/>
  <c r="I27" i="45"/>
  <c r="CJ26" i="52"/>
  <c r="I27" i="48"/>
  <c r="CK26" i="52"/>
  <c r="I27" i="46"/>
  <c r="CL26" i="52"/>
  <c r="I27" i="44"/>
  <c r="CM26" i="52"/>
  <c r="I27" i="43"/>
  <c r="CN26" i="52"/>
  <c r="I27" i="42"/>
  <c r="CO26" i="52"/>
  <c r="I27" i="41"/>
  <c r="CP26" i="52"/>
  <c r="I27" i="29"/>
  <c r="CQ26" i="52"/>
  <c r="I27" i="40"/>
  <c r="CR26" i="52"/>
  <c r="I27" i="34"/>
  <c r="CS26" i="52"/>
  <c r="I27" i="39"/>
  <c r="CT26" i="52"/>
  <c r="I27" i="30"/>
  <c r="CU26" i="52"/>
  <c r="I27" i="38"/>
  <c r="CV26" i="52"/>
  <c r="I27" i="37"/>
  <c r="CW26" i="52"/>
  <c r="I27" i="31"/>
  <c r="CX26" i="52"/>
  <c r="I27" i="36"/>
  <c r="CY26" i="52"/>
  <c r="I27" i="35"/>
  <c r="CZ26" i="52"/>
  <c r="I27" i="32"/>
  <c r="DA26" i="52"/>
  <c r="I28" i="26"/>
  <c r="CE27" i="52"/>
  <c r="I28" i="27"/>
  <c r="CF27" i="52"/>
  <c r="I28" i="49"/>
  <c r="CH27" i="52"/>
  <c r="I28" i="45"/>
  <c r="CJ27" i="52"/>
  <c r="I28" i="48"/>
  <c r="CK27" i="52"/>
  <c r="I28" i="46"/>
  <c r="CL27" i="52"/>
  <c r="I28" i="44"/>
  <c r="CM27" i="52"/>
  <c r="I28" i="43"/>
  <c r="CN27" i="52"/>
  <c r="I28" i="42"/>
  <c r="CO27" i="52"/>
  <c r="I28" i="41"/>
  <c r="CP27" i="52"/>
  <c r="I28" i="29"/>
  <c r="CQ27" i="52"/>
  <c r="I28" i="40"/>
  <c r="CR27" i="52"/>
  <c r="I28" i="34"/>
  <c r="CS27" i="52"/>
  <c r="I28" i="39"/>
  <c r="CT27" i="52"/>
  <c r="I28" i="30"/>
  <c r="CU27" i="52"/>
  <c r="I28" i="38"/>
  <c r="CV27" i="52"/>
  <c r="I28" i="37"/>
  <c r="CW27" i="52"/>
  <c r="I28" i="31"/>
  <c r="CX27" i="52"/>
  <c r="I28" i="36"/>
  <c r="CY27" i="52"/>
  <c r="I28" i="35"/>
  <c r="CZ27" i="52"/>
  <c r="I28" i="32"/>
  <c r="DA27" i="52"/>
  <c r="J30" i="2"/>
  <c r="J29" i="2"/>
  <c r="K30" i="2"/>
  <c r="K29" i="2"/>
  <c r="L30" i="2"/>
  <c r="L29" i="2"/>
  <c r="M30" i="2"/>
  <c r="M29" i="2"/>
  <c r="N30" i="2"/>
  <c r="N29" i="2"/>
  <c r="O30" i="2"/>
  <c r="O29" i="2"/>
  <c r="P30" i="2"/>
  <c r="P29" i="2"/>
  <c r="Q30" i="2"/>
  <c r="Q29" i="2"/>
  <c r="R30" i="2"/>
  <c r="R29" i="2"/>
  <c r="S30" i="2"/>
  <c r="S29" i="2"/>
  <c r="I29" i="2"/>
  <c r="CD28" i="52"/>
  <c r="I29" i="26"/>
  <c r="CE28" i="52"/>
  <c r="I29" i="27"/>
  <c r="CF28" i="52"/>
  <c r="J30" i="50"/>
  <c r="J29" i="50"/>
  <c r="K30" i="50"/>
  <c r="K29" i="50"/>
  <c r="L30" i="50"/>
  <c r="L29" i="50"/>
  <c r="M30" i="50"/>
  <c r="M29" i="50"/>
  <c r="N30" i="50"/>
  <c r="N29" i="50"/>
  <c r="O30" i="50"/>
  <c r="O29" i="50"/>
  <c r="P30" i="50"/>
  <c r="P29" i="50"/>
  <c r="Q30" i="50"/>
  <c r="Q29" i="50"/>
  <c r="R30" i="50"/>
  <c r="R29" i="50"/>
  <c r="S30" i="50"/>
  <c r="S29" i="50"/>
  <c r="T30" i="50"/>
  <c r="T29" i="50"/>
  <c r="U30" i="50"/>
  <c r="U29" i="50"/>
  <c r="V30" i="50"/>
  <c r="V29" i="50"/>
  <c r="W30" i="50"/>
  <c r="W29" i="50"/>
  <c r="X30" i="50"/>
  <c r="X29" i="50"/>
  <c r="I29" i="50"/>
  <c r="CG28" i="52"/>
  <c r="I29" i="49"/>
  <c r="CH28" i="52"/>
  <c r="J30" i="47"/>
  <c r="J29" i="47"/>
  <c r="K30" i="47"/>
  <c r="K29" i="47"/>
  <c r="L30" i="47"/>
  <c r="L29" i="47"/>
  <c r="M30" i="47"/>
  <c r="M29" i="47"/>
  <c r="N30" i="47"/>
  <c r="N29" i="47"/>
  <c r="O30" i="47"/>
  <c r="O29" i="47"/>
  <c r="P30" i="47"/>
  <c r="P29" i="47"/>
  <c r="Q30" i="47"/>
  <c r="Q29" i="47"/>
  <c r="R30" i="47"/>
  <c r="R29" i="47"/>
  <c r="S30" i="47"/>
  <c r="S29" i="47"/>
  <c r="T30" i="47"/>
  <c r="T29" i="47"/>
  <c r="U30" i="47"/>
  <c r="U29" i="47"/>
  <c r="V30" i="47"/>
  <c r="V29" i="47"/>
  <c r="I29" i="47"/>
  <c r="CI28" i="52"/>
  <c r="I29" i="45"/>
  <c r="CJ28" i="52"/>
  <c r="I29" i="48"/>
  <c r="CK28" i="52"/>
  <c r="I29" i="46"/>
  <c r="CL28" i="52"/>
  <c r="I29" i="44"/>
  <c r="CM28" i="52"/>
  <c r="I29" i="43"/>
  <c r="CN28" i="52"/>
  <c r="I29" i="42"/>
  <c r="CO28" i="52"/>
  <c r="I29" i="41"/>
  <c r="CP28" i="52"/>
  <c r="I29" i="29"/>
  <c r="CQ28" i="52"/>
  <c r="I29" i="40"/>
  <c r="CR28" i="52"/>
  <c r="I29" i="34"/>
  <c r="CS28" i="52"/>
  <c r="I29" i="39"/>
  <c r="CT28" i="52"/>
  <c r="I29" i="30"/>
  <c r="CU28" i="52"/>
  <c r="I29" i="38"/>
  <c r="CV28" i="52"/>
  <c r="I29" i="37"/>
  <c r="CW28" i="52"/>
  <c r="I29" i="31"/>
  <c r="CX28" i="52"/>
  <c r="I29" i="36"/>
  <c r="CY28" i="52"/>
  <c r="I29" i="35"/>
  <c r="CZ28" i="52"/>
  <c r="I29" i="32"/>
  <c r="DA28" i="52"/>
  <c r="I30" i="2"/>
  <c r="CD29" i="52"/>
  <c r="I30" i="26"/>
  <c r="CE29" i="52"/>
  <c r="I30" i="27"/>
  <c r="CF29" i="52"/>
  <c r="I30" i="50"/>
  <c r="CG29" i="52"/>
  <c r="I30" i="49"/>
  <c r="CH29" i="52"/>
  <c r="I30" i="47"/>
  <c r="CI29" i="52"/>
  <c r="I30" i="45"/>
  <c r="CJ29" i="52"/>
  <c r="I30" i="48"/>
  <c r="CK29" i="52"/>
  <c r="I30" i="46"/>
  <c r="CL29" i="52"/>
  <c r="I30" i="44"/>
  <c r="CM29" i="52"/>
  <c r="I30" i="43"/>
  <c r="CN29" i="52"/>
  <c r="I30" i="42"/>
  <c r="CO29" i="52"/>
  <c r="I30" i="41"/>
  <c r="CP29" i="52"/>
  <c r="I30" i="29"/>
  <c r="CQ29" i="52"/>
  <c r="I30" i="40"/>
  <c r="CR29" i="52"/>
  <c r="I30" i="34"/>
  <c r="CS29" i="52"/>
  <c r="I30" i="39"/>
  <c r="CT29" i="52"/>
  <c r="I30" i="30"/>
  <c r="CU29" i="52"/>
  <c r="I30" i="38"/>
  <c r="CV29" i="52"/>
  <c r="I30" i="37"/>
  <c r="CW29" i="52"/>
  <c r="I30" i="31"/>
  <c r="CX29" i="52"/>
  <c r="I30" i="36"/>
  <c r="CY29" i="52"/>
  <c r="I30" i="35"/>
  <c r="CZ29" i="52"/>
  <c r="I30" i="32"/>
  <c r="DA29" i="52"/>
  <c r="I31" i="2"/>
  <c r="CD30" i="52"/>
  <c r="I31" i="26"/>
  <c r="CE30" i="52"/>
  <c r="I31" i="27"/>
  <c r="CF30" i="52"/>
  <c r="I31" i="50"/>
  <c r="CG30" i="52"/>
  <c r="I31" i="49"/>
  <c r="CH30" i="52"/>
  <c r="I31" i="47"/>
  <c r="CI30" i="52"/>
  <c r="I31" i="45"/>
  <c r="CJ30" i="52"/>
  <c r="I31" i="48"/>
  <c r="CK30" i="52"/>
  <c r="I31" i="46"/>
  <c r="CL30" i="52"/>
  <c r="I31" i="44"/>
  <c r="CM30" i="52"/>
  <c r="I31" i="43"/>
  <c r="CN30" i="52"/>
  <c r="I31" i="42"/>
  <c r="CO30" i="52"/>
  <c r="I31" i="41"/>
  <c r="CP30" i="52"/>
  <c r="I31" i="29"/>
  <c r="CQ30" i="52"/>
  <c r="I31" i="40"/>
  <c r="CR30" i="52"/>
  <c r="I31" i="34"/>
  <c r="CS30" i="52"/>
  <c r="I31" i="39"/>
  <c r="CT30" i="52"/>
  <c r="I31" i="30"/>
  <c r="CU30" i="52"/>
  <c r="I31" i="38"/>
  <c r="CV30" i="52"/>
  <c r="I31" i="37"/>
  <c r="CW30" i="52"/>
  <c r="I31" i="31"/>
  <c r="CX30" i="52"/>
  <c r="I31" i="36"/>
  <c r="CY30" i="52"/>
  <c r="I31" i="35"/>
  <c r="CZ30" i="52"/>
  <c r="I31" i="32"/>
  <c r="DA30" i="52"/>
  <c r="I32" i="2"/>
  <c r="CD31" i="52"/>
  <c r="I32" i="26"/>
  <c r="CE31" i="52"/>
  <c r="I32" i="27"/>
  <c r="CF31" i="52"/>
  <c r="I32" i="50"/>
  <c r="CG31" i="52"/>
  <c r="I32" i="49"/>
  <c r="CH31" i="52"/>
  <c r="I32" i="47"/>
  <c r="CI31" i="52"/>
  <c r="I32" i="45"/>
  <c r="CJ31" i="52"/>
  <c r="I32" i="48"/>
  <c r="CK31" i="52"/>
  <c r="I32" i="46"/>
  <c r="CL31" i="52"/>
  <c r="I32" i="44"/>
  <c r="CM31" i="52"/>
  <c r="I32" i="43"/>
  <c r="CN31" i="52"/>
  <c r="I32" i="42"/>
  <c r="CO31" i="52"/>
  <c r="I32" i="41"/>
  <c r="CP31" i="52"/>
  <c r="I32" i="29"/>
  <c r="CQ31" i="52"/>
  <c r="I32" i="40"/>
  <c r="CR31" i="52"/>
  <c r="I32" i="34"/>
  <c r="CS31" i="52"/>
  <c r="I32" i="39"/>
  <c r="CT31" i="52"/>
  <c r="I32" i="30"/>
  <c r="CU31" i="52"/>
  <c r="I32" i="38"/>
  <c r="CV31" i="52"/>
  <c r="I32" i="37"/>
  <c r="CW31" i="52"/>
  <c r="I32" i="31"/>
  <c r="CX31" i="52"/>
  <c r="I32" i="36"/>
  <c r="CY31" i="52"/>
  <c r="I32" i="35"/>
  <c r="CZ31" i="52"/>
  <c r="I32" i="32"/>
  <c r="DA31" i="52"/>
  <c r="I33" i="2"/>
  <c r="CD32" i="52"/>
  <c r="I33" i="26"/>
  <c r="CE32" i="52"/>
  <c r="I33" i="27"/>
  <c r="CF32" i="52"/>
  <c r="I33" i="50"/>
  <c r="CG32" i="52"/>
  <c r="I33" i="49"/>
  <c r="CH32" i="52"/>
  <c r="I33" i="47"/>
  <c r="CI32" i="52"/>
  <c r="I33" i="45"/>
  <c r="CJ32" i="52"/>
  <c r="I33" i="48"/>
  <c r="CK32" i="52"/>
  <c r="I33" i="46"/>
  <c r="CL32" i="52"/>
  <c r="I33" i="44"/>
  <c r="CM32" i="52"/>
  <c r="I33" i="43"/>
  <c r="CN32" i="52"/>
  <c r="I33" i="42"/>
  <c r="CO32" i="52"/>
  <c r="I33" i="41"/>
  <c r="CP32" i="52"/>
  <c r="I33" i="29"/>
  <c r="CQ32" i="52"/>
  <c r="I33" i="40"/>
  <c r="CR32" i="52"/>
  <c r="I33" i="34"/>
  <c r="CS32" i="52"/>
  <c r="I33" i="39"/>
  <c r="CT32" i="52"/>
  <c r="I33" i="30"/>
  <c r="CU32" i="52"/>
  <c r="I33" i="38"/>
  <c r="CV32" i="52"/>
  <c r="I33" i="37"/>
  <c r="CW32" i="52"/>
  <c r="I33" i="31"/>
  <c r="CX32" i="52"/>
  <c r="I33" i="36"/>
  <c r="CY32" i="52"/>
  <c r="I33" i="35"/>
  <c r="CZ32" i="52"/>
  <c r="I33" i="32"/>
  <c r="DA32" i="52"/>
  <c r="I34" i="2"/>
  <c r="CD33" i="52"/>
  <c r="I34" i="26"/>
  <c r="CE33" i="52"/>
  <c r="I34" i="27"/>
  <c r="CF33" i="52"/>
  <c r="I34" i="50"/>
  <c r="CG33" i="52"/>
  <c r="I34" i="49"/>
  <c r="CH33" i="52"/>
  <c r="I34" i="47"/>
  <c r="CI33" i="52"/>
  <c r="I34" i="45"/>
  <c r="CJ33" i="52"/>
  <c r="I34" i="48"/>
  <c r="CK33" i="52"/>
  <c r="I34" i="46"/>
  <c r="CL33" i="52"/>
  <c r="I34" i="44"/>
  <c r="CM33" i="52"/>
  <c r="I34" i="43"/>
  <c r="CN33" i="52"/>
  <c r="I34" i="42"/>
  <c r="CO33" i="52"/>
  <c r="I34" i="41"/>
  <c r="CP33" i="52"/>
  <c r="I34" i="29"/>
  <c r="CQ33" i="52"/>
  <c r="I34" i="40"/>
  <c r="CR33" i="52"/>
  <c r="I34" i="34"/>
  <c r="CS33" i="52"/>
  <c r="I34" i="39"/>
  <c r="CT33" i="52"/>
  <c r="I34" i="30"/>
  <c r="CU33" i="52"/>
  <c r="I34" i="38"/>
  <c r="CV33" i="52"/>
  <c r="CW33" i="52"/>
  <c r="I34" i="31"/>
  <c r="CX33" i="52"/>
  <c r="I34" i="36"/>
  <c r="CY33" i="52"/>
  <c r="I34" i="35"/>
  <c r="CZ33" i="52"/>
  <c r="I34" i="32"/>
  <c r="DA33" i="52"/>
  <c r="J37" i="2"/>
  <c r="J44" i="2"/>
  <c r="J35" i="2"/>
  <c r="K37" i="2"/>
  <c r="K44" i="2"/>
  <c r="K35" i="2"/>
  <c r="L37" i="2"/>
  <c r="L44" i="2"/>
  <c r="L35" i="2"/>
  <c r="M37" i="2"/>
  <c r="M44" i="2"/>
  <c r="M35" i="2"/>
  <c r="N37" i="2"/>
  <c r="N44" i="2"/>
  <c r="N35" i="2"/>
  <c r="O37" i="2"/>
  <c r="O44" i="2"/>
  <c r="O35" i="2"/>
  <c r="P37" i="2"/>
  <c r="P44" i="2"/>
  <c r="P35" i="2"/>
  <c r="Q37" i="2"/>
  <c r="Q44" i="2"/>
  <c r="Q35" i="2"/>
  <c r="R37" i="2"/>
  <c r="R44" i="2"/>
  <c r="R35" i="2"/>
  <c r="S37" i="2"/>
  <c r="S44" i="2"/>
  <c r="S35" i="2"/>
  <c r="I35" i="2"/>
  <c r="CD34" i="52"/>
  <c r="I35" i="26"/>
  <c r="CE34" i="52"/>
  <c r="I35" i="27"/>
  <c r="CF34" i="52"/>
  <c r="I35" i="49"/>
  <c r="CH34" i="52"/>
  <c r="I35" i="45"/>
  <c r="CJ34" i="52"/>
  <c r="I35" i="48"/>
  <c r="CK34" i="52"/>
  <c r="I35" i="46"/>
  <c r="CL34" i="52"/>
  <c r="I35" i="44"/>
  <c r="CM34" i="52"/>
  <c r="I35" i="43"/>
  <c r="CN34" i="52"/>
  <c r="I35" i="42"/>
  <c r="CO34" i="52"/>
  <c r="I35" i="41"/>
  <c r="CP34" i="52"/>
  <c r="I35" i="29"/>
  <c r="CQ34" i="52"/>
  <c r="I35" i="40"/>
  <c r="CR34" i="52"/>
  <c r="I35" i="34"/>
  <c r="CS34" i="52"/>
  <c r="I35" i="39"/>
  <c r="CT34" i="52"/>
  <c r="I35" i="30"/>
  <c r="CU34" i="52"/>
  <c r="I35" i="38"/>
  <c r="CV34" i="52"/>
  <c r="I35" i="37"/>
  <c r="CW34" i="52"/>
  <c r="I35" i="31"/>
  <c r="CX34" i="52"/>
  <c r="I35" i="36"/>
  <c r="CY34" i="52"/>
  <c r="I35" i="35"/>
  <c r="CZ34" i="52"/>
  <c r="I35" i="32"/>
  <c r="DA34" i="52"/>
  <c r="I36" i="2"/>
  <c r="CD35" i="52"/>
  <c r="I36" i="26"/>
  <c r="CE35" i="52"/>
  <c r="I36" i="27"/>
  <c r="CF35" i="52"/>
  <c r="I36" i="50"/>
  <c r="CG35" i="52"/>
  <c r="I36" i="49"/>
  <c r="CH35" i="52"/>
  <c r="I36" i="47"/>
  <c r="CI35" i="52"/>
  <c r="I36" i="45"/>
  <c r="CJ35" i="52"/>
  <c r="I36" i="48"/>
  <c r="CK35" i="52"/>
  <c r="I36" i="46"/>
  <c r="CL35" i="52"/>
  <c r="I36" i="44"/>
  <c r="CM35" i="52"/>
  <c r="I36" i="43"/>
  <c r="CN35" i="52"/>
  <c r="I36" i="42"/>
  <c r="CO35" i="52"/>
  <c r="I36" i="41"/>
  <c r="CP35" i="52"/>
  <c r="I36" i="29"/>
  <c r="CQ35" i="52"/>
  <c r="I36" i="40"/>
  <c r="CR35" i="52"/>
  <c r="I36" i="34"/>
  <c r="CS35" i="52"/>
  <c r="I36" i="39"/>
  <c r="CT35" i="52"/>
  <c r="I36" i="30"/>
  <c r="CU35" i="52"/>
  <c r="I36" i="38"/>
  <c r="CV35" i="52"/>
  <c r="I36" i="37"/>
  <c r="CW35" i="52"/>
  <c r="I36" i="31"/>
  <c r="CX35" i="52"/>
  <c r="I36" i="36"/>
  <c r="CY35" i="52"/>
  <c r="I36" i="35"/>
  <c r="CZ35" i="52"/>
  <c r="I36" i="32"/>
  <c r="DA35" i="52"/>
  <c r="I37" i="2"/>
  <c r="CD36" i="52"/>
  <c r="I37" i="26"/>
  <c r="CE36" i="52"/>
  <c r="I37" i="27"/>
  <c r="CF36" i="52"/>
  <c r="J37" i="50"/>
  <c r="K37" i="50"/>
  <c r="L37" i="50"/>
  <c r="M37" i="50"/>
  <c r="N37" i="50"/>
  <c r="O37" i="50"/>
  <c r="P37" i="50"/>
  <c r="Q37" i="50"/>
  <c r="R37" i="50"/>
  <c r="S37" i="50"/>
  <c r="T37" i="50"/>
  <c r="U37" i="50"/>
  <c r="V37" i="50"/>
  <c r="W37" i="50"/>
  <c r="X37" i="50"/>
  <c r="I37" i="50"/>
  <c r="CG36" i="52"/>
  <c r="I37" i="49"/>
  <c r="CH36" i="52"/>
  <c r="J37" i="47"/>
  <c r="K37" i="47"/>
  <c r="L37" i="47"/>
  <c r="M37" i="47"/>
  <c r="N37" i="47"/>
  <c r="O37" i="47"/>
  <c r="P37" i="47"/>
  <c r="Q37" i="47"/>
  <c r="R37" i="47"/>
  <c r="S37" i="47"/>
  <c r="T37" i="47"/>
  <c r="U37" i="47"/>
  <c r="V37" i="47"/>
  <c r="I37" i="47"/>
  <c r="CI36" i="52"/>
  <c r="I37" i="45"/>
  <c r="CJ36" i="52"/>
  <c r="I37" i="48"/>
  <c r="CK36" i="52"/>
  <c r="I37" i="46"/>
  <c r="CL36" i="52"/>
  <c r="I37" i="44"/>
  <c r="CM36" i="52"/>
  <c r="I37" i="43"/>
  <c r="CN36" i="52"/>
  <c r="I37" i="42"/>
  <c r="CO36" i="52"/>
  <c r="I37" i="41"/>
  <c r="CP36" i="52"/>
  <c r="I37" i="29"/>
  <c r="CQ36" i="52"/>
  <c r="I37" i="40"/>
  <c r="CR36" i="52"/>
  <c r="I37" i="34"/>
  <c r="CS36" i="52"/>
  <c r="I37" i="39"/>
  <c r="CT36" i="52"/>
  <c r="I37" i="30"/>
  <c r="CU36" i="52"/>
  <c r="I37" i="38"/>
  <c r="CV36" i="52"/>
  <c r="I37" i="37"/>
  <c r="CW36" i="52"/>
  <c r="I37" i="31"/>
  <c r="CX36" i="52"/>
  <c r="I37" i="36"/>
  <c r="CY36" i="52"/>
  <c r="I37" i="35"/>
  <c r="CZ36" i="52"/>
  <c r="I37" i="32"/>
  <c r="DA36" i="52"/>
  <c r="I38" i="2"/>
  <c r="CD37" i="52"/>
  <c r="I38" i="26"/>
  <c r="CE37" i="52"/>
  <c r="I38" i="27"/>
  <c r="CF37" i="52"/>
  <c r="I38" i="50"/>
  <c r="CG37" i="52"/>
  <c r="I38" i="49"/>
  <c r="CH37" i="52"/>
  <c r="I38" i="47"/>
  <c r="CI37" i="52"/>
  <c r="I38" i="45"/>
  <c r="CJ37" i="52"/>
  <c r="I38" i="48"/>
  <c r="CK37" i="52"/>
  <c r="I38" i="46"/>
  <c r="CL37" i="52"/>
  <c r="I38" i="44"/>
  <c r="CM37" i="52"/>
  <c r="I38" i="43"/>
  <c r="CN37" i="52"/>
  <c r="I38" i="42"/>
  <c r="CO37" i="52"/>
  <c r="I38" i="41"/>
  <c r="CP37" i="52"/>
  <c r="I38" i="29"/>
  <c r="CQ37" i="52"/>
  <c r="I38" i="40"/>
  <c r="CR37" i="52"/>
  <c r="I38" i="34"/>
  <c r="CS37" i="52"/>
  <c r="I38" i="39"/>
  <c r="CT37" i="52"/>
  <c r="I38" i="30"/>
  <c r="CU37" i="52"/>
  <c r="I38" i="38"/>
  <c r="CV37" i="52"/>
  <c r="I38" i="37"/>
  <c r="CW37" i="52"/>
  <c r="I38" i="31"/>
  <c r="CX37" i="52"/>
  <c r="I38" i="36"/>
  <c r="CY37" i="52"/>
  <c r="I38" i="35"/>
  <c r="CZ37" i="52"/>
  <c r="I38" i="32"/>
  <c r="DA37" i="52"/>
  <c r="I39" i="2"/>
  <c r="CD38" i="52"/>
  <c r="I39" i="26"/>
  <c r="CE38" i="52"/>
  <c r="I39" i="27"/>
  <c r="CF38" i="52"/>
  <c r="I39" i="50"/>
  <c r="CG38" i="52"/>
  <c r="I39" i="49"/>
  <c r="CH38" i="52"/>
  <c r="I39" i="47"/>
  <c r="CI38" i="52"/>
  <c r="I39" i="45"/>
  <c r="CJ38" i="52"/>
  <c r="I39" i="48"/>
  <c r="CK38" i="52"/>
  <c r="I39" i="46"/>
  <c r="CL38" i="52"/>
  <c r="I39" i="44"/>
  <c r="CM38" i="52"/>
  <c r="I39" i="43"/>
  <c r="CN38" i="52"/>
  <c r="I39" i="42"/>
  <c r="CO38" i="52"/>
  <c r="I39" i="41"/>
  <c r="CP38" i="52"/>
  <c r="I39" i="29"/>
  <c r="CQ38" i="52"/>
  <c r="I39" i="40"/>
  <c r="CR38" i="52"/>
  <c r="I39" i="34"/>
  <c r="CS38" i="52"/>
  <c r="I39" i="39"/>
  <c r="CT38" i="52"/>
  <c r="I39" i="30"/>
  <c r="CU38" i="52"/>
  <c r="I39" i="38"/>
  <c r="CV38" i="52"/>
  <c r="I39" i="37"/>
  <c r="CW38" i="52"/>
  <c r="I39" i="31"/>
  <c r="CX38" i="52"/>
  <c r="I39" i="36"/>
  <c r="CY38" i="52"/>
  <c r="I39" i="35"/>
  <c r="CZ38" i="52"/>
  <c r="I39" i="32"/>
  <c r="DA38" i="52"/>
  <c r="I40" i="2"/>
  <c r="CD39" i="52"/>
  <c r="I40" i="26"/>
  <c r="CE39" i="52"/>
  <c r="I40" i="27"/>
  <c r="CF39" i="52"/>
  <c r="I40" i="50"/>
  <c r="CG39" i="52"/>
  <c r="I40" i="49"/>
  <c r="CH39" i="52"/>
  <c r="I40" i="47"/>
  <c r="CI39" i="52"/>
  <c r="I40" i="45"/>
  <c r="CJ39" i="52"/>
  <c r="I40" i="48"/>
  <c r="CK39" i="52"/>
  <c r="I40" i="46"/>
  <c r="CL39" i="52"/>
  <c r="I40" i="44"/>
  <c r="CM39" i="52"/>
  <c r="I40" i="43"/>
  <c r="CN39" i="52"/>
  <c r="I40" i="42"/>
  <c r="CO39" i="52"/>
  <c r="I40" i="41"/>
  <c r="CP39" i="52"/>
  <c r="I40" i="29"/>
  <c r="CQ39" i="52"/>
  <c r="I40" i="40"/>
  <c r="CR39" i="52"/>
  <c r="I40" i="34"/>
  <c r="CS39" i="52"/>
  <c r="I40" i="39"/>
  <c r="CT39" i="52"/>
  <c r="I40" i="30"/>
  <c r="CU39" i="52"/>
  <c r="I40" i="38"/>
  <c r="CV39" i="52"/>
  <c r="I40" i="37"/>
  <c r="CW39" i="52"/>
  <c r="I40" i="31"/>
  <c r="CX39" i="52"/>
  <c r="I40" i="36"/>
  <c r="CY39" i="52"/>
  <c r="I40" i="35"/>
  <c r="CZ39" i="52"/>
  <c r="I40" i="32"/>
  <c r="DA39" i="52"/>
  <c r="I41" i="2"/>
  <c r="CD40" i="52"/>
  <c r="I41" i="26"/>
  <c r="CE40" i="52"/>
  <c r="I41" i="27"/>
  <c r="CF40" i="52"/>
  <c r="I41" i="50"/>
  <c r="CG40" i="52"/>
  <c r="I41" i="49"/>
  <c r="CH40" i="52"/>
  <c r="I41" i="47"/>
  <c r="CI40" i="52"/>
  <c r="I41" i="45"/>
  <c r="CJ40" i="52"/>
  <c r="I41" i="48"/>
  <c r="CK40" i="52"/>
  <c r="I41" i="46"/>
  <c r="CL40" i="52"/>
  <c r="I41" i="44"/>
  <c r="CM40" i="52"/>
  <c r="I41" i="43"/>
  <c r="CN40" i="52"/>
  <c r="I41" i="42"/>
  <c r="CO40" i="52"/>
  <c r="I41" i="41"/>
  <c r="CP40" i="52"/>
  <c r="I41" i="29"/>
  <c r="CQ40" i="52"/>
  <c r="I41" i="40"/>
  <c r="CR40" i="52"/>
  <c r="I41" i="34"/>
  <c r="CS40" i="52"/>
  <c r="I41" i="39"/>
  <c r="CT40" i="52"/>
  <c r="I41" i="30"/>
  <c r="CU40" i="52"/>
  <c r="I41" i="38"/>
  <c r="CV40" i="52"/>
  <c r="CW40" i="52"/>
  <c r="I41" i="31"/>
  <c r="CX40" i="52"/>
  <c r="I41" i="36"/>
  <c r="CY40" i="52"/>
  <c r="I41" i="35"/>
  <c r="CZ40" i="52"/>
  <c r="I41" i="32"/>
  <c r="DA40" i="52"/>
  <c r="I42" i="2"/>
  <c r="CD41" i="52"/>
  <c r="I42" i="26"/>
  <c r="CE41" i="52"/>
  <c r="I42" i="27"/>
  <c r="CF41" i="52"/>
  <c r="I42" i="50"/>
  <c r="CG41" i="52"/>
  <c r="I42" i="49"/>
  <c r="CH41" i="52"/>
  <c r="I42" i="47"/>
  <c r="CI41" i="52"/>
  <c r="I42" i="45"/>
  <c r="CJ41" i="52"/>
  <c r="I42" i="48"/>
  <c r="CK41" i="52"/>
  <c r="I42" i="46"/>
  <c r="CL41" i="52"/>
  <c r="I42" i="44"/>
  <c r="CM41" i="52"/>
  <c r="I42" i="43"/>
  <c r="CN41" i="52"/>
  <c r="I42" i="42"/>
  <c r="CO41" i="52"/>
  <c r="I42" i="41"/>
  <c r="CP41" i="52"/>
  <c r="I42" i="29"/>
  <c r="CQ41" i="52"/>
  <c r="I42" i="40"/>
  <c r="CR41" i="52"/>
  <c r="I42" i="34"/>
  <c r="CS41" i="52"/>
  <c r="I42" i="39"/>
  <c r="CT41" i="52"/>
  <c r="I42" i="30"/>
  <c r="CU41" i="52"/>
  <c r="I42" i="38"/>
  <c r="CV41" i="52"/>
  <c r="I42" i="37"/>
  <c r="CW41" i="52"/>
  <c r="I42" i="31"/>
  <c r="CX41" i="52"/>
  <c r="I42" i="36"/>
  <c r="CY41" i="52"/>
  <c r="I42" i="35"/>
  <c r="CZ41" i="52"/>
  <c r="I42" i="32"/>
  <c r="DA41" i="52"/>
  <c r="I43" i="2"/>
  <c r="CD42" i="52"/>
  <c r="I43" i="26"/>
  <c r="CE42" i="52"/>
  <c r="I43" i="27"/>
  <c r="CF42" i="52"/>
  <c r="I43" i="50"/>
  <c r="CG42" i="52"/>
  <c r="I43" i="49"/>
  <c r="CH42" i="52"/>
  <c r="I43" i="47"/>
  <c r="CI42" i="52"/>
  <c r="I43" i="45"/>
  <c r="CJ42" i="52"/>
  <c r="I43" i="48"/>
  <c r="CK42" i="52"/>
  <c r="I43" i="46"/>
  <c r="CL42" i="52"/>
  <c r="I43" i="44"/>
  <c r="CM42" i="52"/>
  <c r="I43" i="43"/>
  <c r="CN42" i="52"/>
  <c r="I43" i="42"/>
  <c r="CO42" i="52"/>
  <c r="I43" i="41"/>
  <c r="CP42" i="52"/>
  <c r="I43" i="29"/>
  <c r="CQ42" i="52"/>
  <c r="I43" i="40"/>
  <c r="CR42" i="52"/>
  <c r="I43" i="34"/>
  <c r="CS42" i="52"/>
  <c r="I43" i="39"/>
  <c r="CT42" i="52"/>
  <c r="I43" i="30"/>
  <c r="CU42" i="52"/>
  <c r="I43" i="38"/>
  <c r="CV42" i="52"/>
  <c r="I43" i="37"/>
  <c r="CW42" i="52"/>
  <c r="I43" i="31"/>
  <c r="CX42" i="52"/>
  <c r="I43" i="36"/>
  <c r="CY42" i="52"/>
  <c r="I43" i="35"/>
  <c r="CZ42" i="52"/>
  <c r="I43" i="32"/>
  <c r="DA42" i="52"/>
  <c r="I44" i="2"/>
  <c r="CD43" i="52"/>
  <c r="I44" i="26"/>
  <c r="CE43" i="52"/>
  <c r="I44" i="27"/>
  <c r="CF43" i="52"/>
  <c r="I44" i="49"/>
  <c r="CH43" i="52"/>
  <c r="I44" i="45"/>
  <c r="CJ43" i="52"/>
  <c r="I44" i="48"/>
  <c r="CK43" i="52"/>
  <c r="I44" i="46"/>
  <c r="CL43" i="52"/>
  <c r="I44" i="44"/>
  <c r="CM43" i="52"/>
  <c r="I44" i="43"/>
  <c r="CN43" i="52"/>
  <c r="I44" i="42"/>
  <c r="CO43" i="52"/>
  <c r="I44" i="41"/>
  <c r="CP43" i="52"/>
  <c r="I44" i="29"/>
  <c r="CQ43" i="52"/>
  <c r="I44" i="40"/>
  <c r="CR43" i="52"/>
  <c r="I44" i="34"/>
  <c r="CS43" i="52"/>
  <c r="I44" i="39"/>
  <c r="CT43" i="52"/>
  <c r="I44" i="30"/>
  <c r="CU43" i="52"/>
  <c r="I44" i="38"/>
  <c r="CV43" i="52"/>
  <c r="I44" i="37"/>
  <c r="CW43" i="52"/>
  <c r="I44" i="31"/>
  <c r="CX43" i="52"/>
  <c r="I44" i="36"/>
  <c r="CY43" i="52"/>
  <c r="I44" i="35"/>
  <c r="CZ43" i="52"/>
  <c r="I44" i="32"/>
  <c r="DA43" i="52"/>
  <c r="I45" i="2"/>
  <c r="CD44" i="52"/>
  <c r="I45" i="26"/>
  <c r="CE44" i="52"/>
  <c r="I45" i="27"/>
  <c r="CF44" i="52"/>
  <c r="I45" i="50"/>
  <c r="CG44" i="52"/>
  <c r="I45" i="49"/>
  <c r="CH44" i="52"/>
  <c r="I45" i="47"/>
  <c r="CI44" i="52"/>
  <c r="I45" i="45"/>
  <c r="CJ44" i="52"/>
  <c r="I45" i="48"/>
  <c r="CK44" i="52"/>
  <c r="I45" i="46"/>
  <c r="CL44" i="52"/>
  <c r="I45" i="44"/>
  <c r="CM44" i="52"/>
  <c r="I45" i="43"/>
  <c r="CN44" i="52"/>
  <c r="I45" i="42"/>
  <c r="CO44" i="52"/>
  <c r="I45" i="41"/>
  <c r="CP44" i="52"/>
  <c r="I45" i="29"/>
  <c r="CQ44" i="52"/>
  <c r="I45" i="40"/>
  <c r="CR44" i="52"/>
  <c r="I45" i="34"/>
  <c r="CS44" i="52"/>
  <c r="I45" i="39"/>
  <c r="CT44" i="52"/>
  <c r="I45" i="30"/>
  <c r="CU44" i="52"/>
  <c r="I45" i="38"/>
  <c r="CV44" i="52"/>
  <c r="I45" i="37"/>
  <c r="CW44" i="52"/>
  <c r="I45" i="31"/>
  <c r="CX44" i="52"/>
  <c r="I45" i="36"/>
  <c r="CY44" i="52"/>
  <c r="I45" i="35"/>
  <c r="CZ44" i="52"/>
  <c r="I45" i="32"/>
  <c r="DA44" i="52"/>
  <c r="I46" i="2"/>
  <c r="CD45" i="52"/>
  <c r="I46" i="26"/>
  <c r="CE45" i="52"/>
  <c r="I46" i="27"/>
  <c r="CF45" i="52"/>
  <c r="I46" i="49"/>
  <c r="CH45" i="52"/>
  <c r="I46" i="47"/>
  <c r="CI45" i="52"/>
  <c r="I46" i="45"/>
  <c r="CJ45" i="52"/>
  <c r="I46" i="48"/>
  <c r="CK45" i="52"/>
  <c r="I46" i="46"/>
  <c r="CL45" i="52"/>
  <c r="I46" i="44"/>
  <c r="CM45" i="52"/>
  <c r="I46" i="43"/>
  <c r="CN45" i="52"/>
  <c r="I46" i="42"/>
  <c r="CO45" i="52"/>
  <c r="I46" i="41"/>
  <c r="CP45" i="52"/>
  <c r="I46" i="29"/>
  <c r="CQ45" i="52"/>
  <c r="I46" i="40"/>
  <c r="CR45" i="52"/>
  <c r="I46" i="34"/>
  <c r="CS45" i="52"/>
  <c r="I46" i="39"/>
  <c r="CT45" i="52"/>
  <c r="I46" i="30"/>
  <c r="CU45" i="52"/>
  <c r="I46" i="38"/>
  <c r="CV45" i="52"/>
  <c r="CW45" i="52"/>
  <c r="I46" i="31"/>
  <c r="CX45" i="52"/>
  <c r="I46" i="36"/>
  <c r="CY45" i="52"/>
  <c r="I46" i="35"/>
  <c r="CZ45" i="52"/>
  <c r="I46" i="32"/>
  <c r="DA45" i="52"/>
  <c r="I47" i="2"/>
  <c r="CD46" i="52"/>
  <c r="I47" i="26"/>
  <c r="CE46" i="52"/>
  <c r="I47" i="27"/>
  <c r="CF46" i="52"/>
  <c r="I47" i="50"/>
  <c r="CG46" i="52"/>
  <c r="I47" i="49"/>
  <c r="CH46" i="52"/>
  <c r="I47" i="47"/>
  <c r="CI46" i="52"/>
  <c r="I47" i="45"/>
  <c r="CJ46" i="52"/>
  <c r="I47" i="48"/>
  <c r="CK46" i="52"/>
  <c r="I47" i="46"/>
  <c r="CL46" i="52"/>
  <c r="I47" i="44"/>
  <c r="CM46" i="52"/>
  <c r="I47" i="43"/>
  <c r="CN46" i="52"/>
  <c r="I47" i="42"/>
  <c r="CO46" i="52"/>
  <c r="I47" i="41"/>
  <c r="CP46" i="52"/>
  <c r="I47" i="29"/>
  <c r="CQ46" i="52"/>
  <c r="I47" i="40"/>
  <c r="CR46" i="52"/>
  <c r="I47" i="34"/>
  <c r="CS46" i="52"/>
  <c r="I47" i="39"/>
  <c r="CT46" i="52"/>
  <c r="I47" i="30"/>
  <c r="CU46" i="52"/>
  <c r="I47" i="38"/>
  <c r="CV46" i="52"/>
  <c r="CW46" i="52"/>
  <c r="I47" i="31"/>
  <c r="CX46" i="52"/>
  <c r="I47" i="36"/>
  <c r="CY46" i="52"/>
  <c r="I47" i="35"/>
  <c r="CZ46" i="52"/>
  <c r="I47" i="32"/>
  <c r="DA46" i="52"/>
  <c r="I48" i="2"/>
  <c r="CD47" i="52"/>
  <c r="I48" i="26"/>
  <c r="CE47" i="52"/>
  <c r="I48" i="27"/>
  <c r="CF47" i="52"/>
  <c r="I48" i="50"/>
  <c r="CG47" i="52"/>
  <c r="I48" i="49"/>
  <c r="CH47" i="52"/>
  <c r="I48" i="47"/>
  <c r="CI47" i="52"/>
  <c r="I48" i="45"/>
  <c r="CJ47" i="52"/>
  <c r="I48" i="48"/>
  <c r="CK47" i="52"/>
  <c r="I48" i="46"/>
  <c r="CL47" i="52"/>
  <c r="I48" i="44"/>
  <c r="CM47" i="52"/>
  <c r="I48" i="43"/>
  <c r="CN47" i="52"/>
  <c r="I48" i="42"/>
  <c r="CO47" i="52"/>
  <c r="I48" i="41"/>
  <c r="CP47" i="52"/>
  <c r="I48" i="29"/>
  <c r="CQ47" i="52"/>
  <c r="I48" i="40"/>
  <c r="CR47" i="52"/>
  <c r="I48" i="34"/>
  <c r="CS47" i="52"/>
  <c r="I48" i="39"/>
  <c r="CT47" i="52"/>
  <c r="I48" i="30"/>
  <c r="CU47" i="52"/>
  <c r="I48" i="38"/>
  <c r="CV47" i="52"/>
  <c r="CW47" i="52"/>
  <c r="I48" i="31"/>
  <c r="CX47" i="52"/>
  <c r="I48" i="36"/>
  <c r="CY47" i="52"/>
  <c r="I48" i="35"/>
  <c r="CZ47" i="52"/>
  <c r="I48" i="32"/>
  <c r="DA47" i="52"/>
  <c r="I49" i="2"/>
  <c r="CD48" i="52"/>
  <c r="I49" i="26"/>
  <c r="CE48" i="52"/>
  <c r="I49" i="27"/>
  <c r="CF48" i="52"/>
  <c r="I49" i="50"/>
  <c r="CG48" i="52"/>
  <c r="I49" i="49"/>
  <c r="CH48" i="52"/>
  <c r="I49" i="45"/>
  <c r="CJ48" i="52"/>
  <c r="I49" i="48"/>
  <c r="CK48" i="52"/>
  <c r="I49" i="46"/>
  <c r="CL48" i="52"/>
  <c r="I49" i="44"/>
  <c r="CM48" i="52"/>
  <c r="I49" i="43"/>
  <c r="CN48" i="52"/>
  <c r="I49" i="42"/>
  <c r="CO48" i="52"/>
  <c r="I49" i="41"/>
  <c r="CP48" i="52"/>
  <c r="I49" i="29"/>
  <c r="CQ48" i="52"/>
  <c r="I49" i="40"/>
  <c r="CR48" i="52"/>
  <c r="I49" i="34"/>
  <c r="CS48" i="52"/>
  <c r="I49" i="39"/>
  <c r="CT48" i="52"/>
  <c r="I49" i="30"/>
  <c r="CU48" i="52"/>
  <c r="I49" i="38"/>
  <c r="CV48" i="52"/>
  <c r="I49" i="37"/>
  <c r="CW48" i="52"/>
  <c r="I49" i="31"/>
  <c r="CX48" i="52"/>
  <c r="I49" i="36"/>
  <c r="CY48" i="52"/>
  <c r="I49" i="35"/>
  <c r="CZ48" i="52"/>
  <c r="I49" i="32"/>
  <c r="DA48" i="52"/>
  <c r="I50" i="26"/>
  <c r="CE49" i="52"/>
  <c r="I50" i="27"/>
  <c r="CF49" i="52"/>
  <c r="J50" i="50"/>
  <c r="K50" i="50"/>
  <c r="L50" i="50"/>
  <c r="M50" i="50"/>
  <c r="N50" i="50"/>
  <c r="O50" i="50"/>
  <c r="P50" i="50"/>
  <c r="Q50" i="50"/>
  <c r="R50" i="50"/>
  <c r="S50" i="50"/>
  <c r="T50" i="50"/>
  <c r="U50" i="50"/>
  <c r="V50" i="50"/>
  <c r="W50" i="50"/>
  <c r="X50" i="50"/>
  <c r="I50" i="50"/>
  <c r="CG49" i="52"/>
  <c r="I50" i="49"/>
  <c r="CH49" i="52"/>
  <c r="J50" i="47"/>
  <c r="K50" i="47"/>
  <c r="L50" i="47"/>
  <c r="M50" i="47"/>
  <c r="N50" i="47"/>
  <c r="O50" i="47"/>
  <c r="P50" i="47"/>
  <c r="Q50" i="47"/>
  <c r="R50" i="47"/>
  <c r="S50" i="47"/>
  <c r="T50" i="47"/>
  <c r="U50" i="47"/>
  <c r="V50" i="47"/>
  <c r="I50" i="47"/>
  <c r="CI49" i="52"/>
  <c r="I50" i="45"/>
  <c r="CJ49" i="52"/>
  <c r="I50" i="48"/>
  <c r="CK49" i="52"/>
  <c r="I50" i="46"/>
  <c r="CL49" i="52"/>
  <c r="I50" i="44"/>
  <c r="CM49" i="52"/>
  <c r="I50" i="43"/>
  <c r="CN49" i="52"/>
  <c r="I50" i="42"/>
  <c r="CO49" i="52"/>
  <c r="I50" i="41"/>
  <c r="CP49" i="52"/>
  <c r="I50" i="29"/>
  <c r="CQ49" i="52"/>
  <c r="I50" i="40"/>
  <c r="CR49" i="52"/>
  <c r="I50" i="34"/>
  <c r="CS49" i="52"/>
  <c r="I50" i="39"/>
  <c r="CT49" i="52"/>
  <c r="I50" i="30"/>
  <c r="CU49" i="52"/>
  <c r="I50" i="38"/>
  <c r="CV49" i="52"/>
  <c r="I50" i="37"/>
  <c r="CW49" i="52"/>
  <c r="I50" i="31"/>
  <c r="CX49" i="52"/>
  <c r="I50" i="36"/>
  <c r="CY49" i="52"/>
  <c r="I50" i="35"/>
  <c r="CZ49" i="52"/>
  <c r="I50" i="32"/>
  <c r="DA49" i="52"/>
  <c r="I51" i="2"/>
  <c r="CD50" i="52"/>
  <c r="I51" i="26"/>
  <c r="CE50" i="52"/>
  <c r="I51" i="27"/>
  <c r="CF50" i="52"/>
  <c r="I51" i="50"/>
  <c r="CG50" i="52"/>
  <c r="I51" i="49"/>
  <c r="CH50" i="52"/>
  <c r="I51" i="47"/>
  <c r="CI50" i="52"/>
  <c r="I51" i="45"/>
  <c r="CJ50" i="52"/>
  <c r="I51" i="48"/>
  <c r="CK50" i="52"/>
  <c r="I51" i="46"/>
  <c r="CL50" i="52"/>
  <c r="I51" i="44"/>
  <c r="CM50" i="52"/>
  <c r="I51" i="43"/>
  <c r="CN50" i="52"/>
  <c r="I51" i="42"/>
  <c r="CO50" i="52"/>
  <c r="I51" i="41"/>
  <c r="CP50" i="52"/>
  <c r="I51" i="29"/>
  <c r="CQ50" i="52"/>
  <c r="I51" i="40"/>
  <c r="CR50" i="52"/>
  <c r="I51" i="34"/>
  <c r="CS50" i="52"/>
  <c r="I51" i="39"/>
  <c r="CT50" i="52"/>
  <c r="I51" i="30"/>
  <c r="CU50" i="52"/>
  <c r="I51" i="38"/>
  <c r="CV50" i="52"/>
  <c r="I51" i="37"/>
  <c r="CW50" i="52"/>
  <c r="I51" i="31"/>
  <c r="CX50" i="52"/>
  <c r="I51" i="36"/>
  <c r="CY50" i="52"/>
  <c r="I51" i="35"/>
  <c r="CZ50" i="52"/>
  <c r="I51" i="32"/>
  <c r="DA50" i="52"/>
  <c r="I52" i="26"/>
  <c r="CE51" i="52"/>
  <c r="I52" i="27"/>
  <c r="CF51" i="52"/>
  <c r="I52" i="50"/>
  <c r="CG51" i="52"/>
  <c r="I52" i="49"/>
  <c r="CH51" i="52"/>
  <c r="I52" i="47"/>
  <c r="CI51" i="52"/>
  <c r="I52" i="45"/>
  <c r="CJ51" i="52"/>
  <c r="I52" i="48"/>
  <c r="CK51" i="52"/>
  <c r="I52" i="46"/>
  <c r="CL51" i="52"/>
  <c r="I52" i="44"/>
  <c r="CM51" i="52"/>
  <c r="I52" i="43"/>
  <c r="CN51" i="52"/>
  <c r="I52" i="42"/>
  <c r="CO51" i="52"/>
  <c r="I52" i="41"/>
  <c r="CP51" i="52"/>
  <c r="I52" i="29"/>
  <c r="CQ51" i="52"/>
  <c r="I52" i="40"/>
  <c r="CR51" i="52"/>
  <c r="I52" i="34"/>
  <c r="CS51" i="52"/>
  <c r="I52" i="39"/>
  <c r="CT51" i="52"/>
  <c r="I52" i="30"/>
  <c r="CU51" i="52"/>
  <c r="I52" i="38"/>
  <c r="CV51" i="52"/>
  <c r="I52" i="37"/>
  <c r="CW51" i="52"/>
  <c r="I52" i="31"/>
  <c r="CX51" i="52"/>
  <c r="I52" i="36"/>
  <c r="CY51" i="52"/>
  <c r="I52" i="35"/>
  <c r="CZ51" i="52"/>
  <c r="I52" i="32"/>
  <c r="DA51" i="52"/>
  <c r="J53" i="2"/>
  <c r="K53" i="2"/>
  <c r="L53" i="2"/>
  <c r="M53" i="2"/>
  <c r="N53" i="2"/>
  <c r="O53" i="2"/>
  <c r="P53" i="2"/>
  <c r="Q53" i="2"/>
  <c r="R53" i="2"/>
  <c r="S53" i="2"/>
  <c r="I53" i="2"/>
  <c r="CD52" i="52"/>
  <c r="I53" i="26"/>
  <c r="CE52" i="52"/>
  <c r="I53" i="27"/>
  <c r="CF52" i="52"/>
  <c r="J53" i="50"/>
  <c r="K53" i="50"/>
  <c r="L53" i="50"/>
  <c r="M53" i="50"/>
  <c r="N53" i="50"/>
  <c r="O53" i="50"/>
  <c r="P53" i="50"/>
  <c r="Q53" i="50"/>
  <c r="R53" i="50"/>
  <c r="S53" i="50"/>
  <c r="T53" i="50"/>
  <c r="U53" i="50"/>
  <c r="V53" i="50"/>
  <c r="W53" i="50"/>
  <c r="X53" i="50"/>
  <c r="I53" i="50"/>
  <c r="CG52" i="52"/>
  <c r="I53" i="49"/>
  <c r="CH52" i="52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I53" i="47"/>
  <c r="CI52" i="52"/>
  <c r="I53" i="45"/>
  <c r="CJ52" i="52"/>
  <c r="I53" i="48"/>
  <c r="CK52" i="52"/>
  <c r="I53" i="46"/>
  <c r="CL52" i="52"/>
  <c r="I53" i="44"/>
  <c r="CM52" i="52"/>
  <c r="I53" i="43"/>
  <c r="CN52" i="52"/>
  <c r="I53" i="42"/>
  <c r="CO52" i="52"/>
  <c r="I53" i="41"/>
  <c r="CP52" i="52"/>
  <c r="I53" i="29"/>
  <c r="CQ52" i="52"/>
  <c r="I53" i="40"/>
  <c r="CR52" i="52"/>
  <c r="I53" i="34"/>
  <c r="CS52" i="52"/>
  <c r="I53" i="39"/>
  <c r="CT52" i="52"/>
  <c r="I53" i="30"/>
  <c r="CU52" i="52"/>
  <c r="I53" i="38"/>
  <c r="CV52" i="52"/>
  <c r="I53" i="37"/>
  <c r="CW52" i="52"/>
  <c r="I53" i="31"/>
  <c r="CX52" i="52"/>
  <c r="I53" i="36"/>
  <c r="CY52" i="52"/>
  <c r="I53" i="35"/>
  <c r="CZ52" i="52"/>
  <c r="I53" i="32"/>
  <c r="DA52" i="52"/>
  <c r="I54" i="2"/>
  <c r="CD53" i="52"/>
  <c r="I54" i="26"/>
  <c r="CE53" i="52"/>
  <c r="I54" i="27"/>
  <c r="CF53" i="52"/>
  <c r="I54" i="50"/>
  <c r="CG53" i="52"/>
  <c r="I54" i="49"/>
  <c r="CH53" i="52"/>
  <c r="I54" i="47"/>
  <c r="CI53" i="52"/>
  <c r="I54" i="45"/>
  <c r="CJ53" i="52"/>
  <c r="I54" i="48"/>
  <c r="CK53" i="52"/>
  <c r="I54" i="46"/>
  <c r="CL53" i="52"/>
  <c r="I54" i="44"/>
  <c r="CM53" i="52"/>
  <c r="I54" i="43"/>
  <c r="CN53" i="52"/>
  <c r="I54" i="42"/>
  <c r="CO53" i="52"/>
  <c r="I54" i="41"/>
  <c r="CP53" i="52"/>
  <c r="I54" i="29"/>
  <c r="CQ53" i="52"/>
  <c r="I54" i="40"/>
  <c r="CR53" i="52"/>
  <c r="I54" i="34"/>
  <c r="CS53" i="52"/>
  <c r="I54" i="39"/>
  <c r="CT53" i="52"/>
  <c r="I54" i="30"/>
  <c r="CU53" i="52"/>
  <c r="I54" i="38"/>
  <c r="CV53" i="52"/>
  <c r="I54" i="37"/>
  <c r="CW53" i="52"/>
  <c r="I54" i="31"/>
  <c r="CX53" i="52"/>
  <c r="I54" i="36"/>
  <c r="CY53" i="52"/>
  <c r="I54" i="35"/>
  <c r="CZ53" i="52"/>
  <c r="I54" i="32"/>
  <c r="DA53" i="52"/>
  <c r="I55" i="2"/>
  <c r="CD54" i="52"/>
  <c r="I55" i="26"/>
  <c r="CE54" i="52"/>
  <c r="I55" i="27"/>
  <c r="CF54" i="52"/>
  <c r="I55" i="50"/>
  <c r="CG54" i="52"/>
  <c r="I55" i="49"/>
  <c r="CH54" i="52"/>
  <c r="I55" i="47"/>
  <c r="CI54" i="52"/>
  <c r="I55" i="45"/>
  <c r="CJ54" i="52"/>
  <c r="I55" i="48"/>
  <c r="CK54" i="52"/>
  <c r="I55" i="46"/>
  <c r="CL54" i="52"/>
  <c r="I55" i="44"/>
  <c r="CM54" i="52"/>
  <c r="I55" i="43"/>
  <c r="CN54" i="52"/>
  <c r="I55" i="42"/>
  <c r="CO54" i="52"/>
  <c r="I55" i="41"/>
  <c r="CP54" i="52"/>
  <c r="I55" i="29"/>
  <c r="CQ54" i="52"/>
  <c r="I55" i="40"/>
  <c r="CR54" i="52"/>
  <c r="I55" i="34"/>
  <c r="CS54" i="52"/>
  <c r="I55" i="39"/>
  <c r="CT54" i="52"/>
  <c r="I55" i="30"/>
  <c r="CU54" i="52"/>
  <c r="I55" i="38"/>
  <c r="CV54" i="52"/>
  <c r="I55" i="37"/>
  <c r="CW54" i="52"/>
  <c r="I55" i="31"/>
  <c r="CX54" i="52"/>
  <c r="I55" i="36"/>
  <c r="CY54" i="52"/>
  <c r="I55" i="35"/>
  <c r="CZ54" i="52"/>
  <c r="I55" i="32"/>
  <c r="DA54" i="52"/>
  <c r="I56" i="2"/>
  <c r="CD55" i="52"/>
  <c r="I56" i="26"/>
  <c r="CE55" i="52"/>
  <c r="I56" i="27"/>
  <c r="CF55" i="52"/>
  <c r="I56" i="50"/>
  <c r="CG55" i="52"/>
  <c r="I56" i="49"/>
  <c r="CH55" i="52"/>
  <c r="I56" i="47"/>
  <c r="CI55" i="52"/>
  <c r="I56" i="45"/>
  <c r="CJ55" i="52"/>
  <c r="I56" i="48"/>
  <c r="CK55" i="52"/>
  <c r="I56" i="46"/>
  <c r="CL55" i="52"/>
  <c r="I56" i="44"/>
  <c r="CM55" i="52"/>
  <c r="I56" i="43"/>
  <c r="CN55" i="52"/>
  <c r="I56" i="42"/>
  <c r="CO55" i="52"/>
  <c r="I56" i="41"/>
  <c r="CP55" i="52"/>
  <c r="I56" i="29"/>
  <c r="CQ55" i="52"/>
  <c r="I56" i="40"/>
  <c r="CR55" i="52"/>
  <c r="I56" i="34"/>
  <c r="CS55" i="52"/>
  <c r="I56" i="39"/>
  <c r="CT55" i="52"/>
  <c r="I56" i="30"/>
  <c r="CU55" i="52"/>
  <c r="I56" i="38"/>
  <c r="CV55" i="52"/>
  <c r="I56" i="37"/>
  <c r="CW55" i="52"/>
  <c r="I56" i="31"/>
  <c r="CX55" i="52"/>
  <c r="I56" i="36"/>
  <c r="CY55" i="52"/>
  <c r="I56" i="35"/>
  <c r="CZ55" i="52"/>
  <c r="I56" i="32"/>
  <c r="DA55" i="52"/>
  <c r="J57" i="2"/>
  <c r="K57" i="2"/>
  <c r="L57" i="2"/>
  <c r="M57" i="2"/>
  <c r="N57" i="2"/>
  <c r="O57" i="2"/>
  <c r="P57" i="2"/>
  <c r="Q57" i="2"/>
  <c r="R57" i="2"/>
  <c r="S57" i="2"/>
  <c r="I57" i="2"/>
  <c r="CD56" i="52"/>
  <c r="I57" i="26"/>
  <c r="CE56" i="52"/>
  <c r="I57" i="27"/>
  <c r="CF56" i="52"/>
  <c r="J57" i="50"/>
  <c r="K57" i="50"/>
  <c r="L57" i="50"/>
  <c r="M57" i="50"/>
  <c r="N57" i="50"/>
  <c r="O57" i="50"/>
  <c r="P57" i="50"/>
  <c r="Q57" i="50"/>
  <c r="R57" i="50"/>
  <c r="S57" i="50"/>
  <c r="T57" i="50"/>
  <c r="U57" i="50"/>
  <c r="V57" i="50"/>
  <c r="W57" i="50"/>
  <c r="X57" i="50"/>
  <c r="I57" i="50"/>
  <c r="CG56" i="52"/>
  <c r="I57" i="49"/>
  <c r="CH56" i="52"/>
  <c r="J57" i="47"/>
  <c r="K57" i="47"/>
  <c r="L57" i="47"/>
  <c r="M57" i="47"/>
  <c r="N57" i="47"/>
  <c r="O57" i="47"/>
  <c r="P57" i="47"/>
  <c r="Q57" i="47"/>
  <c r="R57" i="47"/>
  <c r="S57" i="47"/>
  <c r="T57" i="47"/>
  <c r="U57" i="47"/>
  <c r="V57" i="47"/>
  <c r="I57" i="47"/>
  <c r="CI56" i="52"/>
  <c r="I57" i="45"/>
  <c r="CJ56" i="52"/>
  <c r="I57" i="48"/>
  <c r="CK56" i="52"/>
  <c r="I57" i="46"/>
  <c r="CL56" i="52"/>
  <c r="I57" i="44"/>
  <c r="CM56" i="52"/>
  <c r="I57" i="43"/>
  <c r="CN56" i="52"/>
  <c r="I57" i="42"/>
  <c r="CO56" i="52"/>
  <c r="I57" i="41"/>
  <c r="CP56" i="52"/>
  <c r="I57" i="29"/>
  <c r="CQ56" i="52"/>
  <c r="I57" i="40"/>
  <c r="CR56" i="52"/>
  <c r="I57" i="34"/>
  <c r="CS56" i="52"/>
  <c r="I57" i="39"/>
  <c r="CT56" i="52"/>
  <c r="I57" i="30"/>
  <c r="CU56" i="52"/>
  <c r="I57" i="38"/>
  <c r="CV56" i="52"/>
  <c r="I57" i="37"/>
  <c r="CW56" i="52"/>
  <c r="I57" i="31"/>
  <c r="CX56" i="52"/>
  <c r="I57" i="36"/>
  <c r="CY56" i="52"/>
  <c r="I57" i="35"/>
  <c r="CZ56" i="52"/>
  <c r="I57" i="32"/>
  <c r="DA56" i="52"/>
  <c r="I58" i="2"/>
  <c r="CD57" i="52"/>
  <c r="I58" i="26"/>
  <c r="CE57" i="52"/>
  <c r="I58" i="27"/>
  <c r="CF57" i="52"/>
  <c r="I58" i="50"/>
  <c r="CG57" i="52"/>
  <c r="I58" i="49"/>
  <c r="CH57" i="52"/>
  <c r="I58" i="47"/>
  <c r="CI57" i="52"/>
  <c r="I58" i="45"/>
  <c r="CJ57" i="52"/>
  <c r="I58" i="48"/>
  <c r="CK57" i="52"/>
  <c r="I58" i="46"/>
  <c r="CL57" i="52"/>
  <c r="I58" i="44"/>
  <c r="CM57" i="52"/>
  <c r="I58" i="43"/>
  <c r="CN57" i="52"/>
  <c r="I58" i="42"/>
  <c r="CO57" i="52"/>
  <c r="I58" i="41"/>
  <c r="CP57" i="52"/>
  <c r="I58" i="29"/>
  <c r="CQ57" i="52"/>
  <c r="I58" i="40"/>
  <c r="CR57" i="52"/>
  <c r="I58" i="34"/>
  <c r="CS57" i="52"/>
  <c r="I58" i="39"/>
  <c r="CT57" i="52"/>
  <c r="I58" i="30"/>
  <c r="CU57" i="52"/>
  <c r="I58" i="38"/>
  <c r="CV57" i="52"/>
  <c r="I58" i="37"/>
  <c r="CW57" i="52"/>
  <c r="I58" i="31"/>
  <c r="CX57" i="52"/>
  <c r="I58" i="36"/>
  <c r="CY57" i="52"/>
  <c r="I58" i="35"/>
  <c r="CZ57" i="52"/>
  <c r="I58" i="32"/>
  <c r="DA57" i="52"/>
  <c r="J61" i="2"/>
  <c r="J60" i="2"/>
  <c r="J59" i="2"/>
  <c r="K61" i="2"/>
  <c r="K60" i="2"/>
  <c r="K59" i="2"/>
  <c r="L61" i="2"/>
  <c r="L60" i="2"/>
  <c r="L59" i="2"/>
  <c r="M61" i="2"/>
  <c r="M60" i="2"/>
  <c r="M59" i="2"/>
  <c r="N61" i="2"/>
  <c r="N60" i="2"/>
  <c r="N59" i="2"/>
  <c r="O61" i="2"/>
  <c r="O60" i="2"/>
  <c r="O59" i="2"/>
  <c r="P61" i="2"/>
  <c r="P60" i="2"/>
  <c r="P59" i="2"/>
  <c r="Q61" i="2"/>
  <c r="Q60" i="2"/>
  <c r="Q59" i="2"/>
  <c r="R61" i="2"/>
  <c r="R60" i="2"/>
  <c r="R59" i="2"/>
  <c r="S61" i="2"/>
  <c r="S60" i="2"/>
  <c r="S59" i="2"/>
  <c r="I59" i="2"/>
  <c r="CD58" i="52"/>
  <c r="I59" i="26"/>
  <c r="CE58" i="52"/>
  <c r="I59" i="27"/>
  <c r="CF58" i="52"/>
  <c r="J61" i="50"/>
  <c r="J60" i="50"/>
  <c r="J59" i="50"/>
  <c r="K61" i="50"/>
  <c r="K60" i="50"/>
  <c r="K59" i="50"/>
  <c r="L61" i="50"/>
  <c r="L60" i="50"/>
  <c r="L59" i="50"/>
  <c r="M61" i="50"/>
  <c r="M60" i="50"/>
  <c r="M59" i="50"/>
  <c r="N61" i="50"/>
  <c r="N60" i="50"/>
  <c r="N59" i="50"/>
  <c r="O61" i="50"/>
  <c r="O60" i="50"/>
  <c r="O59" i="50"/>
  <c r="P61" i="50"/>
  <c r="P60" i="50"/>
  <c r="P59" i="50"/>
  <c r="Q61" i="50"/>
  <c r="Q60" i="50"/>
  <c r="Q59" i="50"/>
  <c r="R61" i="50"/>
  <c r="R60" i="50"/>
  <c r="R59" i="50"/>
  <c r="S61" i="50"/>
  <c r="S60" i="50"/>
  <c r="S59" i="50"/>
  <c r="T61" i="50"/>
  <c r="T60" i="50"/>
  <c r="T59" i="50"/>
  <c r="U61" i="50"/>
  <c r="U60" i="50"/>
  <c r="U59" i="50"/>
  <c r="V61" i="50"/>
  <c r="V60" i="50"/>
  <c r="V59" i="50"/>
  <c r="W61" i="50"/>
  <c r="W60" i="50"/>
  <c r="W59" i="50"/>
  <c r="X61" i="50"/>
  <c r="X60" i="50"/>
  <c r="X59" i="50"/>
  <c r="I59" i="50"/>
  <c r="CG58" i="52"/>
  <c r="I59" i="49"/>
  <c r="CH58" i="52"/>
  <c r="J61" i="47"/>
  <c r="J60" i="47"/>
  <c r="J59" i="47"/>
  <c r="K61" i="47"/>
  <c r="K60" i="47"/>
  <c r="K59" i="47"/>
  <c r="L61" i="47"/>
  <c r="L60" i="47"/>
  <c r="L59" i="47"/>
  <c r="M61" i="47"/>
  <c r="M60" i="47"/>
  <c r="M59" i="47"/>
  <c r="N61" i="47"/>
  <c r="N60" i="47"/>
  <c r="N59" i="47"/>
  <c r="O61" i="47"/>
  <c r="O60" i="47"/>
  <c r="O59" i="47"/>
  <c r="P61" i="47"/>
  <c r="P60" i="47"/>
  <c r="P59" i="47"/>
  <c r="Q61" i="47"/>
  <c r="Q60" i="47"/>
  <c r="Q59" i="47"/>
  <c r="R61" i="47"/>
  <c r="R60" i="47"/>
  <c r="R59" i="47"/>
  <c r="S61" i="47"/>
  <c r="S60" i="47"/>
  <c r="S59" i="47"/>
  <c r="T61" i="47"/>
  <c r="T60" i="47"/>
  <c r="T59" i="47"/>
  <c r="U61" i="47"/>
  <c r="U60" i="47"/>
  <c r="U59" i="47"/>
  <c r="V61" i="47"/>
  <c r="V60" i="47"/>
  <c r="V59" i="47"/>
  <c r="I59" i="47"/>
  <c r="CI58" i="52"/>
  <c r="I59" i="45"/>
  <c r="CJ58" i="52"/>
  <c r="I59" i="48"/>
  <c r="CK58" i="52"/>
  <c r="I59" i="46"/>
  <c r="CL58" i="52"/>
  <c r="I59" i="44"/>
  <c r="CM58" i="52"/>
  <c r="I59" i="43"/>
  <c r="CN58" i="52"/>
  <c r="I59" i="42"/>
  <c r="CO58" i="52"/>
  <c r="I59" i="41"/>
  <c r="CP58" i="52"/>
  <c r="I59" i="29"/>
  <c r="CQ58" i="52"/>
  <c r="I59" i="40"/>
  <c r="CR58" i="52"/>
  <c r="I59" i="34"/>
  <c r="CS58" i="52"/>
  <c r="I59" i="39"/>
  <c r="CT58" i="52"/>
  <c r="I59" i="30"/>
  <c r="CU58" i="52"/>
  <c r="I59" i="38"/>
  <c r="CV58" i="52"/>
  <c r="I59" i="37"/>
  <c r="CW58" i="52"/>
  <c r="I59" i="31"/>
  <c r="CX58" i="52"/>
  <c r="I59" i="36"/>
  <c r="CY58" i="52"/>
  <c r="I59" i="35"/>
  <c r="CZ58" i="52"/>
  <c r="I59" i="32"/>
  <c r="DA58" i="52"/>
  <c r="I60" i="2"/>
  <c r="CD59" i="52"/>
  <c r="I60" i="26"/>
  <c r="CE59" i="52"/>
  <c r="I60" i="27"/>
  <c r="CF59" i="52"/>
  <c r="I60" i="50"/>
  <c r="CG59" i="52"/>
  <c r="I60" i="49"/>
  <c r="CH59" i="52"/>
  <c r="I60" i="47"/>
  <c r="CI59" i="52"/>
  <c r="I60" i="45"/>
  <c r="CJ59" i="52"/>
  <c r="I60" i="48"/>
  <c r="CK59" i="52"/>
  <c r="I60" i="46"/>
  <c r="CL59" i="52"/>
  <c r="I60" i="44"/>
  <c r="CM59" i="52"/>
  <c r="I60" i="43"/>
  <c r="CN59" i="52"/>
  <c r="I60" i="42"/>
  <c r="CO59" i="52"/>
  <c r="I60" i="41"/>
  <c r="CP59" i="52"/>
  <c r="I60" i="29"/>
  <c r="CQ59" i="52"/>
  <c r="I60" i="40"/>
  <c r="CR59" i="52"/>
  <c r="I60" i="34"/>
  <c r="CS59" i="52"/>
  <c r="I60" i="39"/>
  <c r="CT59" i="52"/>
  <c r="I60" i="30"/>
  <c r="CU59" i="52"/>
  <c r="I60" i="38"/>
  <c r="CV59" i="52"/>
  <c r="I60" i="37"/>
  <c r="CW59" i="52"/>
  <c r="I60" i="31"/>
  <c r="CX59" i="52"/>
  <c r="I60" i="36"/>
  <c r="CY59" i="52"/>
  <c r="I60" i="35"/>
  <c r="CZ59" i="52"/>
  <c r="I60" i="32"/>
  <c r="DA59" i="52"/>
  <c r="I61" i="2"/>
  <c r="CD60" i="52"/>
  <c r="I61" i="26"/>
  <c r="CE60" i="52"/>
  <c r="I61" i="27"/>
  <c r="CF60" i="52"/>
  <c r="I61" i="50"/>
  <c r="CG60" i="52"/>
  <c r="I61" i="49"/>
  <c r="CH60" i="52"/>
  <c r="I61" i="47"/>
  <c r="CI60" i="52"/>
  <c r="I61" i="45"/>
  <c r="CJ60" i="52"/>
  <c r="I61" i="48"/>
  <c r="CK60" i="52"/>
  <c r="I61" i="46"/>
  <c r="CL60" i="52"/>
  <c r="I61" i="44"/>
  <c r="CM60" i="52"/>
  <c r="I61" i="43"/>
  <c r="CN60" i="52"/>
  <c r="I61" i="42"/>
  <c r="CO60" i="52"/>
  <c r="I61" i="41"/>
  <c r="CP60" i="52"/>
  <c r="I61" i="29"/>
  <c r="CQ60" i="52"/>
  <c r="I61" i="40"/>
  <c r="CR60" i="52"/>
  <c r="I61" i="34"/>
  <c r="CS60" i="52"/>
  <c r="I61" i="39"/>
  <c r="CT60" i="52"/>
  <c r="I61" i="30"/>
  <c r="CU60" i="52"/>
  <c r="I61" i="38"/>
  <c r="CV60" i="52"/>
  <c r="I61" i="37"/>
  <c r="CW60" i="52"/>
  <c r="I61" i="31"/>
  <c r="CX60" i="52"/>
  <c r="I61" i="36"/>
  <c r="CY60" i="52"/>
  <c r="I61" i="35"/>
  <c r="CZ60" i="52"/>
  <c r="I61" i="32"/>
  <c r="DA60" i="52"/>
  <c r="I62" i="2"/>
  <c r="CD61" i="52"/>
  <c r="I62" i="26"/>
  <c r="CE61" i="52"/>
  <c r="I62" i="27"/>
  <c r="CF61" i="52"/>
  <c r="I62" i="50"/>
  <c r="CG61" i="52"/>
  <c r="I62" i="49"/>
  <c r="CH61" i="52"/>
  <c r="I62" i="47"/>
  <c r="CI61" i="52"/>
  <c r="I62" i="45"/>
  <c r="CJ61" i="52"/>
  <c r="I62" i="48"/>
  <c r="CK61" i="52"/>
  <c r="I62" i="46"/>
  <c r="CL61" i="52"/>
  <c r="I62" i="44"/>
  <c r="CM61" i="52"/>
  <c r="I62" i="43"/>
  <c r="CN61" i="52"/>
  <c r="I62" i="42"/>
  <c r="CO61" i="52"/>
  <c r="I62" i="41"/>
  <c r="CP61" i="52"/>
  <c r="I62" i="29"/>
  <c r="CQ61" i="52"/>
  <c r="I62" i="40"/>
  <c r="CR61" i="52"/>
  <c r="I62" i="34"/>
  <c r="CS61" i="52"/>
  <c r="I62" i="39"/>
  <c r="CT61" i="52"/>
  <c r="I62" i="30"/>
  <c r="CU61" i="52"/>
  <c r="I62" i="38"/>
  <c r="CV61" i="52"/>
  <c r="I62" i="37"/>
  <c r="CW61" i="52"/>
  <c r="I62" i="31"/>
  <c r="CX61" i="52"/>
  <c r="I62" i="36"/>
  <c r="CY61" i="52"/>
  <c r="I62" i="35"/>
  <c r="CZ61" i="52"/>
  <c r="I62" i="32"/>
  <c r="DA61" i="52"/>
  <c r="I63" i="2"/>
  <c r="CD62" i="52"/>
  <c r="I63" i="26"/>
  <c r="CE62" i="52"/>
  <c r="I63" i="27"/>
  <c r="CF62" i="52"/>
  <c r="I63" i="50"/>
  <c r="CG62" i="52"/>
  <c r="I63" i="49"/>
  <c r="CH62" i="52"/>
  <c r="I63" i="47"/>
  <c r="CI62" i="52"/>
  <c r="I63" i="45"/>
  <c r="CJ62" i="52"/>
  <c r="I63" i="48"/>
  <c r="CK62" i="52"/>
  <c r="I63" i="46"/>
  <c r="CL62" i="52"/>
  <c r="I63" i="44"/>
  <c r="CM62" i="52"/>
  <c r="I63" i="43"/>
  <c r="CN62" i="52"/>
  <c r="I63" i="42"/>
  <c r="CO62" i="52"/>
  <c r="I63" i="41"/>
  <c r="CP62" i="52"/>
  <c r="I63" i="29"/>
  <c r="CQ62" i="52"/>
  <c r="I63" i="40"/>
  <c r="CR62" i="52"/>
  <c r="I63" i="34"/>
  <c r="CS62" i="52"/>
  <c r="I63" i="39"/>
  <c r="CT62" i="52"/>
  <c r="I63" i="30"/>
  <c r="CU62" i="52"/>
  <c r="I63" i="38"/>
  <c r="CV62" i="52"/>
  <c r="I63" i="37"/>
  <c r="CW62" i="52"/>
  <c r="I63" i="31"/>
  <c r="CX62" i="52"/>
  <c r="I63" i="36"/>
  <c r="CY62" i="52"/>
  <c r="I63" i="35"/>
  <c r="CZ62" i="52"/>
  <c r="I63" i="32"/>
  <c r="DA62" i="52"/>
  <c r="J67" i="2"/>
  <c r="J66" i="2"/>
  <c r="J69" i="2"/>
  <c r="J65" i="2"/>
  <c r="J71" i="2"/>
  <c r="J64" i="2"/>
  <c r="K67" i="2"/>
  <c r="K66" i="2"/>
  <c r="K69" i="2"/>
  <c r="K65" i="2"/>
  <c r="K71" i="2"/>
  <c r="K64" i="2"/>
  <c r="L67" i="2"/>
  <c r="L66" i="2"/>
  <c r="L69" i="2"/>
  <c r="L65" i="2"/>
  <c r="L71" i="2"/>
  <c r="L64" i="2"/>
  <c r="M67" i="2"/>
  <c r="M66" i="2"/>
  <c r="M69" i="2"/>
  <c r="M65" i="2"/>
  <c r="M71" i="2"/>
  <c r="M64" i="2"/>
  <c r="N67" i="2"/>
  <c r="N66" i="2"/>
  <c r="N69" i="2"/>
  <c r="N65" i="2"/>
  <c r="N71" i="2"/>
  <c r="N64" i="2"/>
  <c r="O67" i="2"/>
  <c r="O66" i="2"/>
  <c r="O69" i="2"/>
  <c r="O65" i="2"/>
  <c r="O71" i="2"/>
  <c r="O64" i="2"/>
  <c r="P67" i="2"/>
  <c r="P66" i="2"/>
  <c r="P69" i="2"/>
  <c r="P65" i="2"/>
  <c r="P71" i="2"/>
  <c r="P64" i="2"/>
  <c r="Q67" i="2"/>
  <c r="Q66" i="2"/>
  <c r="Q69" i="2"/>
  <c r="Q65" i="2"/>
  <c r="Q71" i="2"/>
  <c r="Q64" i="2"/>
  <c r="R67" i="2"/>
  <c r="R66" i="2"/>
  <c r="R69" i="2"/>
  <c r="R65" i="2"/>
  <c r="R71" i="2"/>
  <c r="R64" i="2"/>
  <c r="S67" i="2"/>
  <c r="S66" i="2"/>
  <c r="S69" i="2"/>
  <c r="S65" i="2"/>
  <c r="S71" i="2"/>
  <c r="S64" i="2"/>
  <c r="I64" i="2"/>
  <c r="CD63" i="52"/>
  <c r="J67" i="26"/>
  <c r="J66" i="26"/>
  <c r="J69" i="26"/>
  <c r="J65" i="26"/>
  <c r="J71" i="26"/>
  <c r="J64" i="26"/>
  <c r="K67" i="26"/>
  <c r="K66" i="26"/>
  <c r="K69" i="26"/>
  <c r="K65" i="26"/>
  <c r="K71" i="26"/>
  <c r="K64" i="26"/>
  <c r="L67" i="26"/>
  <c r="L66" i="26"/>
  <c r="L69" i="26"/>
  <c r="L65" i="26"/>
  <c r="L71" i="26"/>
  <c r="L64" i="26"/>
  <c r="M67" i="26"/>
  <c r="M66" i="26"/>
  <c r="M69" i="26"/>
  <c r="M65" i="26"/>
  <c r="M71" i="26"/>
  <c r="M64" i="26"/>
  <c r="N67" i="26"/>
  <c r="N66" i="26"/>
  <c r="N69" i="26"/>
  <c r="N65" i="26"/>
  <c r="N71" i="26"/>
  <c r="N64" i="26"/>
  <c r="O67" i="26"/>
  <c r="O66" i="26"/>
  <c r="O69" i="26"/>
  <c r="O65" i="26"/>
  <c r="O71" i="26"/>
  <c r="O64" i="26"/>
  <c r="P67" i="26"/>
  <c r="P66" i="26"/>
  <c r="P69" i="26"/>
  <c r="P65" i="26"/>
  <c r="P71" i="26"/>
  <c r="P64" i="26"/>
  <c r="Q67" i="26"/>
  <c r="Q66" i="26"/>
  <c r="Q69" i="26"/>
  <c r="Q65" i="26"/>
  <c r="Q71" i="26"/>
  <c r="Q64" i="26"/>
  <c r="R67" i="26"/>
  <c r="R66" i="26"/>
  <c r="R69" i="26"/>
  <c r="R65" i="26"/>
  <c r="R71" i="26"/>
  <c r="R64" i="26"/>
  <c r="S67" i="26"/>
  <c r="S66" i="26"/>
  <c r="S69" i="26"/>
  <c r="S65" i="26"/>
  <c r="S71" i="26"/>
  <c r="S64" i="26"/>
  <c r="T67" i="26"/>
  <c r="T66" i="26"/>
  <c r="T69" i="26"/>
  <c r="T65" i="26"/>
  <c r="T71" i="26"/>
  <c r="T64" i="26"/>
  <c r="U67" i="26"/>
  <c r="U66" i="26"/>
  <c r="U69" i="26"/>
  <c r="U65" i="26"/>
  <c r="U71" i="26"/>
  <c r="U64" i="26"/>
  <c r="I64" i="26"/>
  <c r="CE63" i="52"/>
  <c r="J67" i="27"/>
  <c r="J66" i="27"/>
  <c r="J69" i="27"/>
  <c r="J65" i="27"/>
  <c r="J71" i="27"/>
  <c r="J64" i="27"/>
  <c r="K67" i="27"/>
  <c r="K66" i="27"/>
  <c r="K69" i="27"/>
  <c r="K65" i="27"/>
  <c r="K71" i="27"/>
  <c r="K64" i="27"/>
  <c r="L67" i="27"/>
  <c r="L66" i="27"/>
  <c r="L69" i="27"/>
  <c r="L65" i="27"/>
  <c r="L71" i="27"/>
  <c r="L64" i="27"/>
  <c r="M67" i="27"/>
  <c r="M66" i="27"/>
  <c r="M69" i="27"/>
  <c r="M65" i="27"/>
  <c r="M71" i="27"/>
  <c r="M64" i="27"/>
  <c r="N67" i="27"/>
  <c r="N66" i="27"/>
  <c r="N69" i="27"/>
  <c r="N65" i="27"/>
  <c r="N71" i="27"/>
  <c r="N64" i="27"/>
  <c r="O67" i="27"/>
  <c r="O66" i="27"/>
  <c r="O69" i="27"/>
  <c r="O65" i="27"/>
  <c r="O71" i="27"/>
  <c r="O64" i="27"/>
  <c r="P67" i="27"/>
  <c r="P66" i="27"/>
  <c r="P69" i="27"/>
  <c r="P65" i="27"/>
  <c r="P71" i="27"/>
  <c r="P64" i="27"/>
  <c r="Q67" i="27"/>
  <c r="Q66" i="27"/>
  <c r="Q69" i="27"/>
  <c r="Q65" i="27"/>
  <c r="Q71" i="27"/>
  <c r="Q64" i="27"/>
  <c r="R67" i="27"/>
  <c r="R66" i="27"/>
  <c r="R69" i="27"/>
  <c r="R65" i="27"/>
  <c r="R71" i="27"/>
  <c r="R64" i="27"/>
  <c r="S67" i="27"/>
  <c r="S66" i="27"/>
  <c r="S69" i="27"/>
  <c r="S65" i="27"/>
  <c r="S71" i="27"/>
  <c r="S64" i="27"/>
  <c r="T67" i="27"/>
  <c r="T66" i="27"/>
  <c r="T69" i="27"/>
  <c r="T65" i="27"/>
  <c r="T71" i="27"/>
  <c r="T64" i="27"/>
  <c r="U67" i="27"/>
  <c r="U66" i="27"/>
  <c r="U69" i="27"/>
  <c r="U65" i="27"/>
  <c r="U71" i="27"/>
  <c r="U64" i="27"/>
  <c r="V67" i="27"/>
  <c r="V66" i="27"/>
  <c r="V69" i="27"/>
  <c r="V65" i="27"/>
  <c r="V71" i="27"/>
  <c r="V64" i="27"/>
  <c r="W67" i="27"/>
  <c r="W66" i="27"/>
  <c r="W69" i="27"/>
  <c r="W65" i="27"/>
  <c r="W71" i="27"/>
  <c r="W64" i="27"/>
  <c r="X67" i="27"/>
  <c r="X66" i="27"/>
  <c r="X69" i="27"/>
  <c r="X65" i="27"/>
  <c r="X71" i="27"/>
  <c r="X64" i="27"/>
  <c r="Y67" i="27"/>
  <c r="Y66" i="27"/>
  <c r="Y69" i="27"/>
  <c r="Y65" i="27"/>
  <c r="Y71" i="27"/>
  <c r="Y64" i="27"/>
  <c r="Z67" i="27"/>
  <c r="Z66" i="27"/>
  <c r="Z69" i="27"/>
  <c r="Z65" i="27"/>
  <c r="Z71" i="27"/>
  <c r="Z64" i="27"/>
  <c r="AA67" i="27"/>
  <c r="AA66" i="27"/>
  <c r="AA69" i="27"/>
  <c r="AA65" i="27"/>
  <c r="AA71" i="27"/>
  <c r="AA64" i="27"/>
  <c r="I64" i="27"/>
  <c r="CF63" i="52"/>
  <c r="J67" i="50"/>
  <c r="J66" i="50"/>
  <c r="J69" i="50"/>
  <c r="J65" i="50"/>
  <c r="J71" i="50"/>
  <c r="J64" i="50"/>
  <c r="K67" i="50"/>
  <c r="K66" i="50"/>
  <c r="K69" i="50"/>
  <c r="K65" i="50"/>
  <c r="K71" i="50"/>
  <c r="K64" i="50"/>
  <c r="L67" i="50"/>
  <c r="L66" i="50"/>
  <c r="L69" i="50"/>
  <c r="L65" i="50"/>
  <c r="L71" i="50"/>
  <c r="L64" i="50"/>
  <c r="M67" i="50"/>
  <c r="M66" i="50"/>
  <c r="M69" i="50"/>
  <c r="M65" i="50"/>
  <c r="M71" i="50"/>
  <c r="M64" i="50"/>
  <c r="N67" i="50"/>
  <c r="N66" i="50"/>
  <c r="N69" i="50"/>
  <c r="N65" i="50"/>
  <c r="N71" i="50"/>
  <c r="N64" i="50"/>
  <c r="O67" i="50"/>
  <c r="O66" i="50"/>
  <c r="O69" i="50"/>
  <c r="O65" i="50"/>
  <c r="O71" i="50"/>
  <c r="O64" i="50"/>
  <c r="P67" i="50"/>
  <c r="P66" i="50"/>
  <c r="P69" i="50"/>
  <c r="P65" i="50"/>
  <c r="P71" i="50"/>
  <c r="P64" i="50"/>
  <c r="Q67" i="50"/>
  <c r="Q66" i="50"/>
  <c r="Q69" i="50"/>
  <c r="Q65" i="50"/>
  <c r="Q71" i="50"/>
  <c r="Q64" i="50"/>
  <c r="R67" i="50"/>
  <c r="R66" i="50"/>
  <c r="R69" i="50"/>
  <c r="R65" i="50"/>
  <c r="R71" i="50"/>
  <c r="R64" i="50"/>
  <c r="S67" i="50"/>
  <c r="S66" i="50"/>
  <c r="S69" i="50"/>
  <c r="S65" i="50"/>
  <c r="S71" i="50"/>
  <c r="S64" i="50"/>
  <c r="T67" i="50"/>
  <c r="T66" i="50"/>
  <c r="T69" i="50"/>
  <c r="T65" i="50"/>
  <c r="T71" i="50"/>
  <c r="T64" i="50"/>
  <c r="U67" i="50"/>
  <c r="U66" i="50"/>
  <c r="U69" i="50"/>
  <c r="U65" i="50"/>
  <c r="U71" i="50"/>
  <c r="U64" i="50"/>
  <c r="V67" i="50"/>
  <c r="V66" i="50"/>
  <c r="V69" i="50"/>
  <c r="V65" i="50"/>
  <c r="V71" i="50"/>
  <c r="V64" i="50"/>
  <c r="W67" i="50"/>
  <c r="W66" i="50"/>
  <c r="W69" i="50"/>
  <c r="W65" i="50"/>
  <c r="W71" i="50"/>
  <c r="W64" i="50"/>
  <c r="X67" i="50"/>
  <c r="X66" i="50"/>
  <c r="X69" i="50"/>
  <c r="X65" i="50"/>
  <c r="X71" i="50"/>
  <c r="X64" i="50"/>
  <c r="I64" i="50"/>
  <c r="CG63" i="52"/>
  <c r="J67" i="49"/>
  <c r="J66" i="49"/>
  <c r="J69" i="49"/>
  <c r="J65" i="49"/>
  <c r="J71" i="49"/>
  <c r="J64" i="49"/>
  <c r="K67" i="49"/>
  <c r="K66" i="49"/>
  <c r="K69" i="49"/>
  <c r="K65" i="49"/>
  <c r="K71" i="49"/>
  <c r="K64" i="49"/>
  <c r="L67" i="49"/>
  <c r="L66" i="49"/>
  <c r="L69" i="49"/>
  <c r="L65" i="49"/>
  <c r="L71" i="49"/>
  <c r="L64" i="49"/>
  <c r="M67" i="49"/>
  <c r="M66" i="49"/>
  <c r="M69" i="49"/>
  <c r="M65" i="49"/>
  <c r="M71" i="49"/>
  <c r="M64" i="49"/>
  <c r="N67" i="49"/>
  <c r="N66" i="49"/>
  <c r="N69" i="49"/>
  <c r="N65" i="49"/>
  <c r="N71" i="49"/>
  <c r="N64" i="49"/>
  <c r="O67" i="49"/>
  <c r="O66" i="49"/>
  <c r="O69" i="49"/>
  <c r="O65" i="49"/>
  <c r="O71" i="49"/>
  <c r="O64" i="49"/>
  <c r="P67" i="49"/>
  <c r="P66" i="49"/>
  <c r="P69" i="49"/>
  <c r="P65" i="49"/>
  <c r="P71" i="49"/>
  <c r="P64" i="49"/>
  <c r="Q67" i="49"/>
  <c r="Q66" i="49"/>
  <c r="Q69" i="49"/>
  <c r="Q65" i="49"/>
  <c r="Q71" i="49"/>
  <c r="Q64" i="49"/>
  <c r="R67" i="49"/>
  <c r="R66" i="49"/>
  <c r="R69" i="49"/>
  <c r="R65" i="49"/>
  <c r="R71" i="49"/>
  <c r="R64" i="49"/>
  <c r="S67" i="49"/>
  <c r="S66" i="49"/>
  <c r="S69" i="49"/>
  <c r="S65" i="49"/>
  <c r="S71" i="49"/>
  <c r="S64" i="49"/>
  <c r="T67" i="49"/>
  <c r="T66" i="49"/>
  <c r="T69" i="49"/>
  <c r="T65" i="49"/>
  <c r="T71" i="49"/>
  <c r="T64" i="49"/>
  <c r="U67" i="49"/>
  <c r="U66" i="49"/>
  <c r="U69" i="49"/>
  <c r="U65" i="49"/>
  <c r="U71" i="49"/>
  <c r="U64" i="49"/>
  <c r="V67" i="49"/>
  <c r="V66" i="49"/>
  <c r="V69" i="49"/>
  <c r="V65" i="49"/>
  <c r="V71" i="49"/>
  <c r="V64" i="49"/>
  <c r="W67" i="49"/>
  <c r="W66" i="49"/>
  <c r="W69" i="49"/>
  <c r="W65" i="49"/>
  <c r="W71" i="49"/>
  <c r="W64" i="49"/>
  <c r="I64" i="49"/>
  <c r="CH63" i="52"/>
  <c r="J67" i="47"/>
  <c r="J66" i="47"/>
  <c r="J69" i="47"/>
  <c r="J65" i="47"/>
  <c r="J71" i="47"/>
  <c r="J64" i="47"/>
  <c r="K67" i="47"/>
  <c r="K66" i="47"/>
  <c r="K69" i="47"/>
  <c r="K65" i="47"/>
  <c r="K71" i="47"/>
  <c r="K64" i="47"/>
  <c r="L67" i="47"/>
  <c r="L66" i="47"/>
  <c r="L69" i="47"/>
  <c r="L65" i="47"/>
  <c r="L71" i="47"/>
  <c r="L64" i="47"/>
  <c r="M67" i="47"/>
  <c r="M66" i="47"/>
  <c r="M69" i="47"/>
  <c r="M65" i="47"/>
  <c r="M71" i="47"/>
  <c r="M64" i="47"/>
  <c r="N67" i="47"/>
  <c r="N66" i="47"/>
  <c r="N69" i="47"/>
  <c r="N65" i="47"/>
  <c r="N71" i="47"/>
  <c r="N64" i="47"/>
  <c r="O67" i="47"/>
  <c r="O66" i="47"/>
  <c r="O69" i="47"/>
  <c r="O65" i="47"/>
  <c r="O71" i="47"/>
  <c r="O64" i="47"/>
  <c r="P67" i="47"/>
  <c r="P66" i="47"/>
  <c r="P69" i="47"/>
  <c r="P65" i="47"/>
  <c r="P71" i="47"/>
  <c r="P64" i="47"/>
  <c r="Q67" i="47"/>
  <c r="Q66" i="47"/>
  <c r="Q69" i="47"/>
  <c r="Q65" i="47"/>
  <c r="Q71" i="47"/>
  <c r="Q64" i="47"/>
  <c r="R67" i="47"/>
  <c r="R66" i="47"/>
  <c r="R69" i="47"/>
  <c r="R65" i="47"/>
  <c r="R71" i="47"/>
  <c r="R64" i="47"/>
  <c r="S67" i="47"/>
  <c r="S66" i="47"/>
  <c r="S69" i="47"/>
  <c r="S65" i="47"/>
  <c r="S71" i="47"/>
  <c r="S64" i="47"/>
  <c r="T67" i="47"/>
  <c r="T66" i="47"/>
  <c r="T69" i="47"/>
  <c r="T65" i="47"/>
  <c r="T71" i="47"/>
  <c r="T64" i="47"/>
  <c r="U67" i="47"/>
  <c r="U66" i="47"/>
  <c r="U69" i="47"/>
  <c r="U65" i="47"/>
  <c r="U71" i="47"/>
  <c r="U64" i="47"/>
  <c r="V67" i="47"/>
  <c r="V66" i="47"/>
  <c r="V69" i="47"/>
  <c r="V65" i="47"/>
  <c r="V71" i="47"/>
  <c r="V64" i="47"/>
  <c r="I64" i="47"/>
  <c r="CI63" i="52"/>
  <c r="J67" i="45"/>
  <c r="J66" i="45"/>
  <c r="J69" i="45"/>
  <c r="J65" i="45"/>
  <c r="J71" i="45"/>
  <c r="J64" i="45"/>
  <c r="K67" i="45"/>
  <c r="K66" i="45"/>
  <c r="K69" i="45"/>
  <c r="K65" i="45"/>
  <c r="K71" i="45"/>
  <c r="K64" i="45"/>
  <c r="L67" i="45"/>
  <c r="L66" i="45"/>
  <c r="L69" i="45"/>
  <c r="L65" i="45"/>
  <c r="L71" i="45"/>
  <c r="L64" i="45"/>
  <c r="M67" i="45"/>
  <c r="M66" i="45"/>
  <c r="M69" i="45"/>
  <c r="M65" i="45"/>
  <c r="M71" i="45"/>
  <c r="M64" i="45"/>
  <c r="N67" i="45"/>
  <c r="N66" i="45"/>
  <c r="N69" i="45"/>
  <c r="N65" i="45"/>
  <c r="N71" i="45"/>
  <c r="N64" i="45"/>
  <c r="O67" i="45"/>
  <c r="O66" i="45"/>
  <c r="O69" i="45"/>
  <c r="O65" i="45"/>
  <c r="O71" i="45"/>
  <c r="O64" i="45"/>
  <c r="P67" i="45"/>
  <c r="P66" i="45"/>
  <c r="P69" i="45"/>
  <c r="P65" i="45"/>
  <c r="P71" i="45"/>
  <c r="P64" i="45"/>
  <c r="Q67" i="45"/>
  <c r="Q66" i="45"/>
  <c r="Q69" i="45"/>
  <c r="Q65" i="45"/>
  <c r="Q71" i="45"/>
  <c r="Q64" i="45"/>
  <c r="R67" i="45"/>
  <c r="R66" i="45"/>
  <c r="R69" i="45"/>
  <c r="R65" i="45"/>
  <c r="R71" i="45"/>
  <c r="R64" i="45"/>
  <c r="I64" i="45"/>
  <c r="CJ63" i="52"/>
  <c r="J67" i="48"/>
  <c r="J66" i="48"/>
  <c r="J69" i="48"/>
  <c r="J65" i="48"/>
  <c r="J71" i="48"/>
  <c r="J64" i="48"/>
  <c r="K67" i="48"/>
  <c r="K66" i="48"/>
  <c r="K69" i="48"/>
  <c r="K65" i="48"/>
  <c r="K71" i="48"/>
  <c r="K64" i="48"/>
  <c r="L67" i="48"/>
  <c r="L66" i="48"/>
  <c r="L69" i="48"/>
  <c r="L65" i="48"/>
  <c r="L71" i="48"/>
  <c r="L64" i="48"/>
  <c r="M67" i="48"/>
  <c r="M66" i="48"/>
  <c r="M69" i="48"/>
  <c r="M65" i="48"/>
  <c r="M71" i="48"/>
  <c r="M64" i="48"/>
  <c r="N67" i="48"/>
  <c r="N66" i="48"/>
  <c r="N69" i="48"/>
  <c r="N65" i="48"/>
  <c r="N71" i="48"/>
  <c r="N64" i="48"/>
  <c r="O67" i="48"/>
  <c r="O66" i="48"/>
  <c r="O69" i="48"/>
  <c r="O65" i="48"/>
  <c r="O71" i="48"/>
  <c r="O64" i="48"/>
  <c r="P67" i="48"/>
  <c r="P66" i="48"/>
  <c r="P69" i="48"/>
  <c r="P65" i="48"/>
  <c r="P71" i="48"/>
  <c r="P64" i="48"/>
  <c r="Q67" i="48"/>
  <c r="Q66" i="48"/>
  <c r="Q69" i="48"/>
  <c r="Q65" i="48"/>
  <c r="Q71" i="48"/>
  <c r="Q64" i="48"/>
  <c r="R67" i="48"/>
  <c r="R66" i="48"/>
  <c r="R69" i="48"/>
  <c r="R65" i="48"/>
  <c r="R71" i="48"/>
  <c r="R64" i="48"/>
  <c r="S67" i="48"/>
  <c r="S66" i="48"/>
  <c r="S69" i="48"/>
  <c r="S65" i="48"/>
  <c r="S71" i="48"/>
  <c r="S64" i="48"/>
  <c r="T67" i="48"/>
  <c r="T66" i="48"/>
  <c r="T69" i="48"/>
  <c r="T65" i="48"/>
  <c r="T71" i="48"/>
  <c r="T64" i="48"/>
  <c r="I64" i="48"/>
  <c r="CK63" i="52"/>
  <c r="J67" i="46"/>
  <c r="J66" i="46"/>
  <c r="J69" i="46"/>
  <c r="J65" i="46"/>
  <c r="J71" i="46"/>
  <c r="J64" i="46"/>
  <c r="K67" i="46"/>
  <c r="K66" i="46"/>
  <c r="K69" i="46"/>
  <c r="K65" i="46"/>
  <c r="K71" i="46"/>
  <c r="K64" i="46"/>
  <c r="L67" i="46"/>
  <c r="L66" i="46"/>
  <c r="L69" i="46"/>
  <c r="L65" i="46"/>
  <c r="L71" i="46"/>
  <c r="L64" i="46"/>
  <c r="M67" i="46"/>
  <c r="M66" i="46"/>
  <c r="M69" i="46"/>
  <c r="M65" i="46"/>
  <c r="M71" i="46"/>
  <c r="M64" i="46"/>
  <c r="N67" i="46"/>
  <c r="N66" i="46"/>
  <c r="N69" i="46"/>
  <c r="N65" i="46"/>
  <c r="N71" i="46"/>
  <c r="N64" i="46"/>
  <c r="O67" i="46"/>
  <c r="O66" i="46"/>
  <c r="O69" i="46"/>
  <c r="O65" i="46"/>
  <c r="O71" i="46"/>
  <c r="O64" i="46"/>
  <c r="P67" i="46"/>
  <c r="P66" i="46"/>
  <c r="P69" i="46"/>
  <c r="P65" i="46"/>
  <c r="P71" i="46"/>
  <c r="P64" i="46"/>
  <c r="Q67" i="46"/>
  <c r="Q66" i="46"/>
  <c r="Q69" i="46"/>
  <c r="Q65" i="46"/>
  <c r="Q71" i="46"/>
  <c r="Q64" i="46"/>
  <c r="R67" i="46"/>
  <c r="R66" i="46"/>
  <c r="R69" i="46"/>
  <c r="R65" i="46"/>
  <c r="R71" i="46"/>
  <c r="R64" i="46"/>
  <c r="I64" i="46"/>
  <c r="CL63" i="52"/>
  <c r="J67" i="44"/>
  <c r="J66" i="44"/>
  <c r="J69" i="44"/>
  <c r="J65" i="44"/>
  <c r="J71" i="44"/>
  <c r="J64" i="44"/>
  <c r="K67" i="44"/>
  <c r="K66" i="44"/>
  <c r="K69" i="44"/>
  <c r="K65" i="44"/>
  <c r="K71" i="44"/>
  <c r="K64" i="44"/>
  <c r="L67" i="44"/>
  <c r="L66" i="44"/>
  <c r="L69" i="44"/>
  <c r="L65" i="44"/>
  <c r="L71" i="44"/>
  <c r="L64" i="44"/>
  <c r="M67" i="44"/>
  <c r="M66" i="44"/>
  <c r="M69" i="44"/>
  <c r="M65" i="44"/>
  <c r="M71" i="44"/>
  <c r="M64" i="44"/>
  <c r="N67" i="44"/>
  <c r="N66" i="44"/>
  <c r="N69" i="44"/>
  <c r="N65" i="44"/>
  <c r="N71" i="44"/>
  <c r="N64" i="44"/>
  <c r="O67" i="44"/>
  <c r="O66" i="44"/>
  <c r="O69" i="44"/>
  <c r="O65" i="44"/>
  <c r="O71" i="44"/>
  <c r="O64" i="44"/>
  <c r="P67" i="44"/>
  <c r="P66" i="44"/>
  <c r="P69" i="44"/>
  <c r="P65" i="44"/>
  <c r="P71" i="44"/>
  <c r="P64" i="44"/>
  <c r="I64" i="44"/>
  <c r="CM63" i="52"/>
  <c r="J67" i="43"/>
  <c r="J66" i="43"/>
  <c r="J69" i="43"/>
  <c r="J65" i="43"/>
  <c r="J71" i="43"/>
  <c r="J64" i="43"/>
  <c r="K67" i="43"/>
  <c r="K66" i="43"/>
  <c r="K69" i="43"/>
  <c r="K65" i="43"/>
  <c r="K71" i="43"/>
  <c r="K64" i="43"/>
  <c r="L67" i="43"/>
  <c r="L66" i="43"/>
  <c r="L69" i="43"/>
  <c r="L65" i="43"/>
  <c r="L71" i="43"/>
  <c r="L64" i="43"/>
  <c r="M67" i="43"/>
  <c r="M66" i="43"/>
  <c r="M69" i="43"/>
  <c r="M65" i="43"/>
  <c r="M71" i="43"/>
  <c r="M64" i="43"/>
  <c r="N67" i="43"/>
  <c r="N66" i="43"/>
  <c r="N69" i="43"/>
  <c r="N65" i="43"/>
  <c r="N71" i="43"/>
  <c r="N64" i="43"/>
  <c r="O67" i="43"/>
  <c r="O66" i="43"/>
  <c r="O69" i="43"/>
  <c r="O65" i="43"/>
  <c r="O71" i="43"/>
  <c r="O64" i="43"/>
  <c r="P67" i="43"/>
  <c r="P66" i="43"/>
  <c r="P69" i="43"/>
  <c r="P65" i="43"/>
  <c r="P71" i="43"/>
  <c r="P64" i="43"/>
  <c r="Q67" i="43"/>
  <c r="Q66" i="43"/>
  <c r="Q69" i="43"/>
  <c r="Q65" i="43"/>
  <c r="Q71" i="43"/>
  <c r="Q64" i="43"/>
  <c r="R67" i="43"/>
  <c r="R66" i="43"/>
  <c r="R69" i="43"/>
  <c r="R65" i="43"/>
  <c r="R71" i="43"/>
  <c r="R64" i="43"/>
  <c r="I64" i="43"/>
  <c r="CN63" i="52"/>
  <c r="J67" i="42"/>
  <c r="J66" i="42"/>
  <c r="J69" i="42"/>
  <c r="J65" i="42"/>
  <c r="J71" i="42"/>
  <c r="J64" i="42"/>
  <c r="K67" i="42"/>
  <c r="K66" i="42"/>
  <c r="K69" i="42"/>
  <c r="K65" i="42"/>
  <c r="K71" i="42"/>
  <c r="K64" i="42"/>
  <c r="L67" i="42"/>
  <c r="L66" i="42"/>
  <c r="L69" i="42"/>
  <c r="L65" i="42"/>
  <c r="L71" i="42"/>
  <c r="L64" i="42"/>
  <c r="M67" i="42"/>
  <c r="M66" i="42"/>
  <c r="M69" i="42"/>
  <c r="M65" i="42"/>
  <c r="M71" i="42"/>
  <c r="M64" i="42"/>
  <c r="N67" i="42"/>
  <c r="N66" i="42"/>
  <c r="N69" i="42"/>
  <c r="N65" i="42"/>
  <c r="N71" i="42"/>
  <c r="N64" i="42"/>
  <c r="O67" i="42"/>
  <c r="O66" i="42"/>
  <c r="O69" i="42"/>
  <c r="O65" i="42"/>
  <c r="O71" i="42"/>
  <c r="O64" i="42"/>
  <c r="P67" i="42"/>
  <c r="P66" i="42"/>
  <c r="P69" i="42"/>
  <c r="P65" i="42"/>
  <c r="P71" i="42"/>
  <c r="P64" i="42"/>
  <c r="Q67" i="42"/>
  <c r="Q66" i="42"/>
  <c r="Q69" i="42"/>
  <c r="Q65" i="42"/>
  <c r="Q71" i="42"/>
  <c r="Q64" i="42"/>
  <c r="R67" i="42"/>
  <c r="R66" i="42"/>
  <c r="R69" i="42"/>
  <c r="R65" i="42"/>
  <c r="R71" i="42"/>
  <c r="R64" i="42"/>
  <c r="I64" i="42"/>
  <c r="CO63" i="52"/>
  <c r="J67" i="41"/>
  <c r="J66" i="41"/>
  <c r="J69" i="41"/>
  <c r="J65" i="41"/>
  <c r="J71" i="41"/>
  <c r="J64" i="41"/>
  <c r="K67" i="41"/>
  <c r="K66" i="41"/>
  <c r="K69" i="41"/>
  <c r="K65" i="41"/>
  <c r="K71" i="41"/>
  <c r="K64" i="41"/>
  <c r="L67" i="41"/>
  <c r="L66" i="41"/>
  <c r="L69" i="41"/>
  <c r="L65" i="41"/>
  <c r="L71" i="41"/>
  <c r="L64" i="41"/>
  <c r="M67" i="41"/>
  <c r="M66" i="41"/>
  <c r="M69" i="41"/>
  <c r="M65" i="41"/>
  <c r="M71" i="41"/>
  <c r="M64" i="41"/>
  <c r="N67" i="41"/>
  <c r="N66" i="41"/>
  <c r="N69" i="41"/>
  <c r="N65" i="41"/>
  <c r="N71" i="41"/>
  <c r="N64" i="41"/>
  <c r="O67" i="41"/>
  <c r="O66" i="41"/>
  <c r="O69" i="41"/>
  <c r="O65" i="41"/>
  <c r="O71" i="41"/>
  <c r="O64" i="41"/>
  <c r="P67" i="41"/>
  <c r="P66" i="41"/>
  <c r="P69" i="41"/>
  <c r="P65" i="41"/>
  <c r="P71" i="41"/>
  <c r="P64" i="41"/>
  <c r="Q67" i="41"/>
  <c r="Q66" i="41"/>
  <c r="Q69" i="41"/>
  <c r="Q65" i="41"/>
  <c r="Q71" i="41"/>
  <c r="Q64" i="41"/>
  <c r="R67" i="41"/>
  <c r="R66" i="41"/>
  <c r="R69" i="41"/>
  <c r="R65" i="41"/>
  <c r="R71" i="41"/>
  <c r="R64" i="41"/>
  <c r="I64" i="41"/>
  <c r="CP63" i="52"/>
  <c r="J67" i="29"/>
  <c r="J66" i="29"/>
  <c r="J69" i="29"/>
  <c r="J65" i="29"/>
  <c r="J71" i="29"/>
  <c r="J64" i="29"/>
  <c r="K67" i="29"/>
  <c r="K66" i="29"/>
  <c r="K69" i="29"/>
  <c r="K65" i="29"/>
  <c r="K71" i="29"/>
  <c r="K64" i="29"/>
  <c r="L67" i="29"/>
  <c r="L66" i="29"/>
  <c r="L69" i="29"/>
  <c r="L65" i="29"/>
  <c r="L71" i="29"/>
  <c r="L64" i="29"/>
  <c r="M67" i="29"/>
  <c r="M66" i="29"/>
  <c r="M69" i="29"/>
  <c r="M65" i="29"/>
  <c r="M71" i="29"/>
  <c r="M64" i="29"/>
  <c r="N67" i="29"/>
  <c r="N66" i="29"/>
  <c r="N69" i="29"/>
  <c r="N65" i="29"/>
  <c r="N71" i="29"/>
  <c r="N64" i="29"/>
  <c r="I64" i="29"/>
  <c r="CQ63" i="52"/>
  <c r="J67" i="40"/>
  <c r="J66" i="40"/>
  <c r="J69" i="40"/>
  <c r="J65" i="40"/>
  <c r="J71" i="40"/>
  <c r="J64" i="40"/>
  <c r="K67" i="40"/>
  <c r="K66" i="40"/>
  <c r="K69" i="40"/>
  <c r="K65" i="40"/>
  <c r="K71" i="40"/>
  <c r="K64" i="40"/>
  <c r="L67" i="40"/>
  <c r="L66" i="40"/>
  <c r="L69" i="40"/>
  <c r="L65" i="40"/>
  <c r="L71" i="40"/>
  <c r="L64" i="40"/>
  <c r="M67" i="40"/>
  <c r="M66" i="40"/>
  <c r="M69" i="40"/>
  <c r="M65" i="40"/>
  <c r="M71" i="40"/>
  <c r="M64" i="40"/>
  <c r="N67" i="40"/>
  <c r="N66" i="40"/>
  <c r="N69" i="40"/>
  <c r="N65" i="40"/>
  <c r="N71" i="40"/>
  <c r="N64" i="40"/>
  <c r="O67" i="40"/>
  <c r="O66" i="40"/>
  <c r="O69" i="40"/>
  <c r="O65" i="40"/>
  <c r="O71" i="40"/>
  <c r="O64" i="40"/>
  <c r="P67" i="40"/>
  <c r="P66" i="40"/>
  <c r="P69" i="40"/>
  <c r="P65" i="40"/>
  <c r="P71" i="40"/>
  <c r="P64" i="40"/>
  <c r="Q67" i="40"/>
  <c r="Q66" i="40"/>
  <c r="Q69" i="40"/>
  <c r="Q65" i="40"/>
  <c r="Q71" i="40"/>
  <c r="Q64" i="40"/>
  <c r="I64" i="40"/>
  <c r="CR63" i="52"/>
  <c r="J67" i="34"/>
  <c r="J66" i="34"/>
  <c r="J69" i="34"/>
  <c r="J65" i="34"/>
  <c r="J71" i="34"/>
  <c r="J64" i="34"/>
  <c r="K67" i="34"/>
  <c r="K66" i="34"/>
  <c r="K69" i="34"/>
  <c r="K65" i="34"/>
  <c r="K71" i="34"/>
  <c r="K64" i="34"/>
  <c r="L67" i="34"/>
  <c r="L66" i="34"/>
  <c r="L69" i="34"/>
  <c r="L65" i="34"/>
  <c r="L71" i="34"/>
  <c r="L64" i="34"/>
  <c r="M67" i="34"/>
  <c r="M66" i="34"/>
  <c r="M69" i="34"/>
  <c r="M65" i="34"/>
  <c r="M71" i="34"/>
  <c r="M64" i="34"/>
  <c r="N67" i="34"/>
  <c r="N66" i="34"/>
  <c r="N69" i="34"/>
  <c r="N65" i="34"/>
  <c r="N71" i="34"/>
  <c r="N64" i="34"/>
  <c r="O67" i="34"/>
  <c r="O66" i="34"/>
  <c r="O69" i="34"/>
  <c r="O65" i="34"/>
  <c r="O71" i="34"/>
  <c r="O64" i="34"/>
  <c r="P67" i="34"/>
  <c r="P66" i="34"/>
  <c r="P69" i="34"/>
  <c r="P65" i="34"/>
  <c r="P71" i="34"/>
  <c r="P64" i="34"/>
  <c r="Q67" i="34"/>
  <c r="Q66" i="34"/>
  <c r="Q69" i="34"/>
  <c r="Q65" i="34"/>
  <c r="Q71" i="34"/>
  <c r="Q64" i="34"/>
  <c r="R67" i="34"/>
  <c r="R66" i="34"/>
  <c r="R69" i="34"/>
  <c r="R65" i="34"/>
  <c r="R71" i="34"/>
  <c r="R64" i="34"/>
  <c r="I64" i="34"/>
  <c r="CS63" i="52"/>
  <c r="J67" i="39"/>
  <c r="J66" i="39"/>
  <c r="J69" i="39"/>
  <c r="J65" i="39"/>
  <c r="J71" i="39"/>
  <c r="J64" i="39"/>
  <c r="K67" i="39"/>
  <c r="K66" i="39"/>
  <c r="K69" i="39"/>
  <c r="K65" i="39"/>
  <c r="K71" i="39"/>
  <c r="K64" i="39"/>
  <c r="L67" i="39"/>
  <c r="L66" i="39"/>
  <c r="L69" i="39"/>
  <c r="L65" i="39"/>
  <c r="L71" i="39"/>
  <c r="L64" i="39"/>
  <c r="M67" i="39"/>
  <c r="M66" i="39"/>
  <c r="M69" i="39"/>
  <c r="M65" i="39"/>
  <c r="M71" i="39"/>
  <c r="M64" i="39"/>
  <c r="N67" i="39"/>
  <c r="N66" i="39"/>
  <c r="N69" i="39"/>
  <c r="N65" i="39"/>
  <c r="N71" i="39"/>
  <c r="N64" i="39"/>
  <c r="O67" i="39"/>
  <c r="O66" i="39"/>
  <c r="O69" i="39"/>
  <c r="O65" i="39"/>
  <c r="O71" i="39"/>
  <c r="O64" i="39"/>
  <c r="P67" i="39"/>
  <c r="P66" i="39"/>
  <c r="P69" i="39"/>
  <c r="P65" i="39"/>
  <c r="P71" i="39"/>
  <c r="P64" i="39"/>
  <c r="I64" i="39"/>
  <c r="CT63" i="52"/>
  <c r="J67" i="30"/>
  <c r="J66" i="30"/>
  <c r="J69" i="30"/>
  <c r="J65" i="30"/>
  <c r="J71" i="30"/>
  <c r="J64" i="30"/>
  <c r="K67" i="30"/>
  <c r="K66" i="30"/>
  <c r="K69" i="30"/>
  <c r="K65" i="30"/>
  <c r="K71" i="30"/>
  <c r="K64" i="30"/>
  <c r="L67" i="30"/>
  <c r="L66" i="30"/>
  <c r="L69" i="30"/>
  <c r="L65" i="30"/>
  <c r="L71" i="30"/>
  <c r="L64" i="30"/>
  <c r="M67" i="30"/>
  <c r="M66" i="30"/>
  <c r="M69" i="30"/>
  <c r="M65" i="30"/>
  <c r="M71" i="30"/>
  <c r="M64" i="30"/>
  <c r="N67" i="30"/>
  <c r="N66" i="30"/>
  <c r="N69" i="30"/>
  <c r="N65" i="30"/>
  <c r="N71" i="30"/>
  <c r="N64" i="30"/>
  <c r="O67" i="30"/>
  <c r="O66" i="30"/>
  <c r="O69" i="30"/>
  <c r="O65" i="30"/>
  <c r="O71" i="30"/>
  <c r="O64" i="30"/>
  <c r="P67" i="30"/>
  <c r="P66" i="30"/>
  <c r="P69" i="30"/>
  <c r="P65" i="30"/>
  <c r="P71" i="30"/>
  <c r="P64" i="30"/>
  <c r="Q67" i="30"/>
  <c r="Q66" i="30"/>
  <c r="Q69" i="30"/>
  <c r="Q65" i="30"/>
  <c r="Q71" i="30"/>
  <c r="Q64" i="30"/>
  <c r="R67" i="30"/>
  <c r="R66" i="30"/>
  <c r="R69" i="30"/>
  <c r="R65" i="30"/>
  <c r="R71" i="30"/>
  <c r="R64" i="30"/>
  <c r="S67" i="30"/>
  <c r="S66" i="30"/>
  <c r="S69" i="30"/>
  <c r="S65" i="30"/>
  <c r="S71" i="30"/>
  <c r="S64" i="30"/>
  <c r="I64" i="30"/>
  <c r="CU63" i="52"/>
  <c r="J67" i="38"/>
  <c r="J66" i="38"/>
  <c r="J69" i="38"/>
  <c r="J65" i="38"/>
  <c r="J71" i="38"/>
  <c r="J64" i="38"/>
  <c r="K67" i="38"/>
  <c r="K66" i="38"/>
  <c r="K69" i="38"/>
  <c r="K65" i="38"/>
  <c r="K71" i="38"/>
  <c r="K64" i="38"/>
  <c r="L67" i="38"/>
  <c r="L66" i="38"/>
  <c r="L69" i="38"/>
  <c r="L65" i="38"/>
  <c r="L71" i="38"/>
  <c r="L64" i="38"/>
  <c r="M67" i="38"/>
  <c r="M66" i="38"/>
  <c r="M69" i="38"/>
  <c r="M65" i="38"/>
  <c r="M71" i="38"/>
  <c r="M64" i="38"/>
  <c r="N67" i="38"/>
  <c r="N66" i="38"/>
  <c r="N69" i="38"/>
  <c r="N65" i="38"/>
  <c r="N71" i="38"/>
  <c r="N64" i="38"/>
  <c r="O67" i="38"/>
  <c r="O66" i="38"/>
  <c r="O69" i="38"/>
  <c r="O65" i="38"/>
  <c r="O71" i="38"/>
  <c r="O64" i="38"/>
  <c r="I64" i="38"/>
  <c r="CV63" i="52"/>
  <c r="J67" i="37"/>
  <c r="J66" i="37"/>
  <c r="J69" i="37"/>
  <c r="J65" i="37"/>
  <c r="J71" i="37"/>
  <c r="J64" i="37"/>
  <c r="K67" i="37"/>
  <c r="K66" i="37"/>
  <c r="K69" i="37"/>
  <c r="K65" i="37"/>
  <c r="K71" i="37"/>
  <c r="K64" i="37"/>
  <c r="L67" i="37"/>
  <c r="L66" i="37"/>
  <c r="L69" i="37"/>
  <c r="L65" i="37"/>
  <c r="L71" i="37"/>
  <c r="L64" i="37"/>
  <c r="M67" i="37"/>
  <c r="M66" i="37"/>
  <c r="M69" i="37"/>
  <c r="M65" i="37"/>
  <c r="M71" i="37"/>
  <c r="M64" i="37"/>
  <c r="N67" i="37"/>
  <c r="N66" i="37"/>
  <c r="N69" i="37"/>
  <c r="N65" i="37"/>
  <c r="N71" i="37"/>
  <c r="N64" i="37"/>
  <c r="O67" i="37"/>
  <c r="O66" i="37"/>
  <c r="O69" i="37"/>
  <c r="O65" i="37"/>
  <c r="O71" i="37"/>
  <c r="O64" i="37"/>
  <c r="P67" i="37"/>
  <c r="P66" i="37"/>
  <c r="P69" i="37"/>
  <c r="P65" i="37"/>
  <c r="P71" i="37"/>
  <c r="P64" i="37"/>
  <c r="Q67" i="37"/>
  <c r="Q66" i="37"/>
  <c r="Q69" i="37"/>
  <c r="Q65" i="37"/>
  <c r="Q71" i="37"/>
  <c r="Q64" i="37"/>
  <c r="R67" i="37"/>
  <c r="R66" i="37"/>
  <c r="R69" i="37"/>
  <c r="R65" i="37"/>
  <c r="R71" i="37"/>
  <c r="R64" i="37"/>
  <c r="S67" i="37"/>
  <c r="S66" i="37"/>
  <c r="S69" i="37"/>
  <c r="S65" i="37"/>
  <c r="S71" i="37"/>
  <c r="S64" i="37"/>
  <c r="I64" i="37"/>
  <c r="CW63" i="52"/>
  <c r="J67" i="31"/>
  <c r="J66" i="31"/>
  <c r="J69" i="31"/>
  <c r="J65" i="31"/>
  <c r="J71" i="31"/>
  <c r="J64" i="31"/>
  <c r="K67" i="31"/>
  <c r="K66" i="31"/>
  <c r="K69" i="31"/>
  <c r="K65" i="31"/>
  <c r="K71" i="31"/>
  <c r="K64" i="31"/>
  <c r="L67" i="31"/>
  <c r="L66" i="31"/>
  <c r="L69" i="31"/>
  <c r="L65" i="31"/>
  <c r="L71" i="31"/>
  <c r="L64" i="31"/>
  <c r="M67" i="31"/>
  <c r="M66" i="31"/>
  <c r="M69" i="31"/>
  <c r="M65" i="31"/>
  <c r="M71" i="31"/>
  <c r="M64" i="31"/>
  <c r="N67" i="31"/>
  <c r="N66" i="31"/>
  <c r="N69" i="31"/>
  <c r="N65" i="31"/>
  <c r="N71" i="31"/>
  <c r="N64" i="31"/>
  <c r="O67" i="31"/>
  <c r="O66" i="31"/>
  <c r="O69" i="31"/>
  <c r="O65" i="31"/>
  <c r="O71" i="31"/>
  <c r="O64" i="31"/>
  <c r="I64" i="31"/>
  <c r="CX63" i="52"/>
  <c r="J67" i="36"/>
  <c r="J66" i="36"/>
  <c r="J69" i="36"/>
  <c r="J65" i="36"/>
  <c r="J71" i="36"/>
  <c r="J64" i="36"/>
  <c r="K67" i="36"/>
  <c r="K66" i="36"/>
  <c r="K69" i="36"/>
  <c r="K65" i="36"/>
  <c r="K71" i="36"/>
  <c r="K64" i="36"/>
  <c r="L67" i="36"/>
  <c r="L66" i="36"/>
  <c r="L69" i="36"/>
  <c r="L65" i="36"/>
  <c r="L71" i="36"/>
  <c r="L64" i="36"/>
  <c r="I64" i="36"/>
  <c r="CY63" i="52"/>
  <c r="J67" i="35"/>
  <c r="J66" i="35"/>
  <c r="J69" i="35"/>
  <c r="J65" i="35"/>
  <c r="J71" i="35"/>
  <c r="J64" i="35"/>
  <c r="K67" i="35"/>
  <c r="K66" i="35"/>
  <c r="K69" i="35"/>
  <c r="K65" i="35"/>
  <c r="K71" i="35"/>
  <c r="K64" i="35"/>
  <c r="L67" i="35"/>
  <c r="L66" i="35"/>
  <c r="L69" i="35"/>
  <c r="L65" i="35"/>
  <c r="L71" i="35"/>
  <c r="L64" i="35"/>
  <c r="I64" i="35"/>
  <c r="CZ63" i="52"/>
  <c r="J67" i="32"/>
  <c r="J66" i="32"/>
  <c r="J69" i="32"/>
  <c r="J65" i="32"/>
  <c r="J71" i="32"/>
  <c r="J64" i="32"/>
  <c r="K67" i="32"/>
  <c r="K66" i="32"/>
  <c r="K69" i="32"/>
  <c r="K65" i="32"/>
  <c r="K71" i="32"/>
  <c r="K64" i="32"/>
  <c r="L67" i="32"/>
  <c r="L66" i="32"/>
  <c r="L69" i="32"/>
  <c r="L65" i="32"/>
  <c r="L71" i="32"/>
  <c r="L64" i="32"/>
  <c r="M67" i="32"/>
  <c r="M66" i="32"/>
  <c r="M69" i="32"/>
  <c r="M65" i="32"/>
  <c r="M71" i="32"/>
  <c r="M64" i="32"/>
  <c r="N67" i="32"/>
  <c r="N66" i="32"/>
  <c r="N69" i="32"/>
  <c r="N65" i="32"/>
  <c r="N71" i="32"/>
  <c r="N64" i="32"/>
  <c r="O67" i="32"/>
  <c r="O66" i="32"/>
  <c r="O69" i="32"/>
  <c r="O65" i="32"/>
  <c r="O71" i="32"/>
  <c r="O64" i="32"/>
  <c r="I64" i="32"/>
  <c r="DA63" i="52"/>
  <c r="I65" i="2"/>
  <c r="CD64" i="52"/>
  <c r="I65" i="26"/>
  <c r="CE64" i="52"/>
  <c r="I65" i="27"/>
  <c r="CF64" i="52"/>
  <c r="I65" i="50"/>
  <c r="CG64" i="52"/>
  <c r="I65" i="49"/>
  <c r="CH64" i="52"/>
  <c r="I65" i="47"/>
  <c r="CI64" i="52"/>
  <c r="I65" i="45"/>
  <c r="CJ64" i="52"/>
  <c r="I65" i="48"/>
  <c r="CK64" i="52"/>
  <c r="I65" i="46"/>
  <c r="CL64" i="52"/>
  <c r="I65" i="44"/>
  <c r="CM64" i="52"/>
  <c r="I65" i="43"/>
  <c r="CN64" i="52"/>
  <c r="I65" i="42"/>
  <c r="CO64" i="52"/>
  <c r="I65" i="41"/>
  <c r="CP64" i="52"/>
  <c r="I65" i="29"/>
  <c r="CQ64" i="52"/>
  <c r="I65" i="40"/>
  <c r="CR64" i="52"/>
  <c r="I65" i="34"/>
  <c r="CS64" i="52"/>
  <c r="I65" i="39"/>
  <c r="CT64" i="52"/>
  <c r="I65" i="30"/>
  <c r="CU64" i="52"/>
  <c r="I65" i="38"/>
  <c r="CV64" i="52"/>
  <c r="I65" i="37"/>
  <c r="CW64" i="52"/>
  <c r="I65" i="31"/>
  <c r="CX64" i="52"/>
  <c r="I65" i="36"/>
  <c r="CY64" i="52"/>
  <c r="I65" i="35"/>
  <c r="CZ64" i="52"/>
  <c r="I65" i="32"/>
  <c r="DA64" i="52"/>
  <c r="I66" i="2"/>
  <c r="CD65" i="52"/>
  <c r="I66" i="26"/>
  <c r="CE65" i="52"/>
  <c r="I66" i="27"/>
  <c r="CF65" i="52"/>
  <c r="I66" i="50"/>
  <c r="CG65" i="52"/>
  <c r="I66" i="49"/>
  <c r="CH65" i="52"/>
  <c r="I66" i="47"/>
  <c r="CI65" i="52"/>
  <c r="I66" i="45"/>
  <c r="CJ65" i="52"/>
  <c r="I66" i="48"/>
  <c r="CK65" i="52"/>
  <c r="I66" i="46"/>
  <c r="CL65" i="52"/>
  <c r="I66" i="44"/>
  <c r="CM65" i="52"/>
  <c r="I66" i="43"/>
  <c r="CN65" i="52"/>
  <c r="I66" i="42"/>
  <c r="CO65" i="52"/>
  <c r="I66" i="41"/>
  <c r="CP65" i="52"/>
  <c r="I66" i="29"/>
  <c r="CQ65" i="52"/>
  <c r="I66" i="40"/>
  <c r="CR65" i="52"/>
  <c r="I66" i="34"/>
  <c r="CS65" i="52"/>
  <c r="I66" i="39"/>
  <c r="CT65" i="52"/>
  <c r="I66" i="30"/>
  <c r="CU65" i="52"/>
  <c r="I66" i="38"/>
  <c r="CV65" i="52"/>
  <c r="I66" i="37"/>
  <c r="CW65" i="52"/>
  <c r="I66" i="31"/>
  <c r="CX65" i="52"/>
  <c r="I66" i="36"/>
  <c r="CY65" i="52"/>
  <c r="I66" i="35"/>
  <c r="CZ65" i="52"/>
  <c r="I66" i="32"/>
  <c r="DA65" i="52"/>
  <c r="I67" i="2"/>
  <c r="CD66" i="52"/>
  <c r="I67" i="26"/>
  <c r="CE66" i="52"/>
  <c r="I67" i="27"/>
  <c r="CF66" i="52"/>
  <c r="I67" i="50"/>
  <c r="CG66" i="52"/>
  <c r="I67" i="49"/>
  <c r="CH66" i="52"/>
  <c r="I67" i="47"/>
  <c r="CI66" i="52"/>
  <c r="I67" i="45"/>
  <c r="CJ66" i="52"/>
  <c r="I67" i="48"/>
  <c r="CK66" i="52"/>
  <c r="I67" i="46"/>
  <c r="CL66" i="52"/>
  <c r="I67" i="44"/>
  <c r="CM66" i="52"/>
  <c r="I67" i="43"/>
  <c r="CN66" i="52"/>
  <c r="I67" i="42"/>
  <c r="CO66" i="52"/>
  <c r="I67" i="41"/>
  <c r="CP66" i="52"/>
  <c r="I67" i="29"/>
  <c r="CQ66" i="52"/>
  <c r="I67" i="40"/>
  <c r="CR66" i="52"/>
  <c r="I67" i="34"/>
  <c r="CS66" i="52"/>
  <c r="I67" i="39"/>
  <c r="CT66" i="52"/>
  <c r="I67" i="30"/>
  <c r="CU66" i="52"/>
  <c r="I67" i="38"/>
  <c r="CV66" i="52"/>
  <c r="I67" i="37"/>
  <c r="CW66" i="52"/>
  <c r="I67" i="31"/>
  <c r="CX66" i="52"/>
  <c r="I67" i="36"/>
  <c r="CY66" i="52"/>
  <c r="I67" i="35"/>
  <c r="CZ66" i="52"/>
  <c r="I67" i="32"/>
  <c r="DA66" i="52"/>
  <c r="I68" i="2"/>
  <c r="CD67" i="52"/>
  <c r="I68" i="26"/>
  <c r="CE67" i="52"/>
  <c r="I68" i="27"/>
  <c r="CF67" i="52"/>
  <c r="I68" i="50"/>
  <c r="CG67" i="52"/>
  <c r="I68" i="49"/>
  <c r="CH67" i="52"/>
  <c r="I68" i="47"/>
  <c r="CI67" i="52"/>
  <c r="I68" i="45"/>
  <c r="CJ67" i="52"/>
  <c r="I68" i="48"/>
  <c r="CK67" i="52"/>
  <c r="I68" i="46"/>
  <c r="CL67" i="52"/>
  <c r="I68" i="44"/>
  <c r="CM67" i="52"/>
  <c r="I68" i="43"/>
  <c r="CN67" i="52"/>
  <c r="I68" i="42"/>
  <c r="CO67" i="52"/>
  <c r="I68" i="41"/>
  <c r="CP67" i="52"/>
  <c r="I68" i="29"/>
  <c r="CQ67" i="52"/>
  <c r="I68" i="40"/>
  <c r="CR67" i="52"/>
  <c r="I68" i="34"/>
  <c r="CS67" i="52"/>
  <c r="I68" i="39"/>
  <c r="CT67" i="52"/>
  <c r="I68" i="30"/>
  <c r="CU67" i="52"/>
  <c r="I68" i="38"/>
  <c r="CV67" i="52"/>
  <c r="I68" i="37"/>
  <c r="CW67" i="52"/>
  <c r="I68" i="31"/>
  <c r="CX67" i="52"/>
  <c r="I68" i="36"/>
  <c r="CY67" i="52"/>
  <c r="I68" i="35"/>
  <c r="CZ67" i="52"/>
  <c r="I68" i="32"/>
  <c r="DA67" i="52"/>
  <c r="I69" i="2"/>
  <c r="CD68" i="52"/>
  <c r="I69" i="26"/>
  <c r="CE68" i="52"/>
  <c r="I69" i="27"/>
  <c r="CF68" i="52"/>
  <c r="I69" i="50"/>
  <c r="CG68" i="52"/>
  <c r="I69" i="49"/>
  <c r="CH68" i="52"/>
  <c r="I69" i="47"/>
  <c r="CI68" i="52"/>
  <c r="I69" i="45"/>
  <c r="CJ68" i="52"/>
  <c r="I69" i="48"/>
  <c r="CK68" i="52"/>
  <c r="I69" i="46"/>
  <c r="CL68" i="52"/>
  <c r="I69" i="44"/>
  <c r="CM68" i="52"/>
  <c r="I69" i="43"/>
  <c r="CN68" i="52"/>
  <c r="I69" i="42"/>
  <c r="CO68" i="52"/>
  <c r="I69" i="41"/>
  <c r="CP68" i="52"/>
  <c r="I69" i="29"/>
  <c r="CQ68" i="52"/>
  <c r="I69" i="40"/>
  <c r="CR68" i="52"/>
  <c r="I69" i="34"/>
  <c r="CS68" i="52"/>
  <c r="I69" i="39"/>
  <c r="CT68" i="52"/>
  <c r="I69" i="30"/>
  <c r="CU68" i="52"/>
  <c r="I69" i="38"/>
  <c r="CV68" i="52"/>
  <c r="I69" i="37"/>
  <c r="CW68" i="52"/>
  <c r="I69" i="31"/>
  <c r="CX68" i="52"/>
  <c r="I69" i="36"/>
  <c r="CY68" i="52"/>
  <c r="I69" i="35"/>
  <c r="CZ68" i="52"/>
  <c r="I69" i="32"/>
  <c r="DA68" i="52"/>
  <c r="I70" i="2"/>
  <c r="CD69" i="52"/>
  <c r="I70" i="26"/>
  <c r="CE69" i="52"/>
  <c r="I70" i="27"/>
  <c r="CF69" i="52"/>
  <c r="I70" i="50"/>
  <c r="CG69" i="52"/>
  <c r="I70" i="49"/>
  <c r="CH69" i="52"/>
  <c r="I70" i="47"/>
  <c r="CI69" i="52"/>
  <c r="I70" i="45"/>
  <c r="CJ69" i="52"/>
  <c r="I70" i="48"/>
  <c r="CK69" i="52"/>
  <c r="I70" i="46"/>
  <c r="CL69" i="52"/>
  <c r="I70" i="44"/>
  <c r="CM69" i="52"/>
  <c r="I70" i="43"/>
  <c r="CN69" i="52"/>
  <c r="I70" i="42"/>
  <c r="CO69" i="52"/>
  <c r="I70" i="41"/>
  <c r="CP69" i="52"/>
  <c r="I70" i="29"/>
  <c r="CQ69" i="52"/>
  <c r="I70" i="40"/>
  <c r="CR69" i="52"/>
  <c r="I70" i="34"/>
  <c r="CS69" i="52"/>
  <c r="I70" i="39"/>
  <c r="CT69" i="52"/>
  <c r="I70" i="30"/>
  <c r="CU69" i="52"/>
  <c r="I70" i="38"/>
  <c r="CV69" i="52"/>
  <c r="I70" i="37"/>
  <c r="CW69" i="52"/>
  <c r="I70" i="31"/>
  <c r="CX69" i="52"/>
  <c r="I70" i="36"/>
  <c r="CY69" i="52"/>
  <c r="I70" i="35"/>
  <c r="CZ69" i="52"/>
  <c r="I70" i="32"/>
  <c r="DA69" i="52"/>
  <c r="I71" i="2"/>
  <c r="CD70" i="52"/>
  <c r="I71" i="26"/>
  <c r="CE70" i="52"/>
  <c r="I71" i="27"/>
  <c r="CF70" i="52"/>
  <c r="I71" i="50"/>
  <c r="CG70" i="52"/>
  <c r="I71" i="49"/>
  <c r="CH70" i="52"/>
  <c r="I71" i="47"/>
  <c r="CI70" i="52"/>
  <c r="I71" i="45"/>
  <c r="CJ70" i="52"/>
  <c r="I71" i="48"/>
  <c r="CK70" i="52"/>
  <c r="I71" i="46"/>
  <c r="CL70" i="52"/>
  <c r="I71" i="44"/>
  <c r="CM70" i="52"/>
  <c r="I71" i="43"/>
  <c r="CN70" i="52"/>
  <c r="I71" i="42"/>
  <c r="CO70" i="52"/>
  <c r="I71" i="41"/>
  <c r="CP70" i="52"/>
  <c r="I71" i="29"/>
  <c r="CQ70" i="52"/>
  <c r="I71" i="40"/>
  <c r="CR70" i="52"/>
  <c r="I71" i="34"/>
  <c r="CS70" i="52"/>
  <c r="I71" i="39"/>
  <c r="CT70" i="52"/>
  <c r="I71" i="30"/>
  <c r="CU70" i="52"/>
  <c r="I71" i="38"/>
  <c r="CV70" i="52"/>
  <c r="I71" i="37"/>
  <c r="CW70" i="52"/>
  <c r="I71" i="31"/>
  <c r="CX70" i="52"/>
  <c r="I71" i="36"/>
  <c r="CY70" i="52"/>
  <c r="I71" i="35"/>
  <c r="CZ70" i="52"/>
  <c r="I71" i="32"/>
  <c r="DA70" i="52"/>
  <c r="I72" i="2"/>
  <c r="CD71" i="52"/>
  <c r="I72" i="26"/>
  <c r="CE71" i="52"/>
  <c r="I72" i="27"/>
  <c r="CF71" i="52"/>
  <c r="I72" i="50"/>
  <c r="CG71" i="52"/>
  <c r="I72" i="49"/>
  <c r="CH71" i="52"/>
  <c r="I72" i="47"/>
  <c r="CI71" i="52"/>
  <c r="I72" i="45"/>
  <c r="CJ71" i="52"/>
  <c r="I72" i="48"/>
  <c r="CK71" i="52"/>
  <c r="I72" i="46"/>
  <c r="CL71" i="52"/>
  <c r="I72" i="44"/>
  <c r="CM71" i="52"/>
  <c r="I72" i="43"/>
  <c r="CN71" i="52"/>
  <c r="I72" i="42"/>
  <c r="CO71" i="52"/>
  <c r="I72" i="41"/>
  <c r="CP71" i="52"/>
  <c r="I72" i="29"/>
  <c r="CQ71" i="52"/>
  <c r="I72" i="40"/>
  <c r="CR71" i="52"/>
  <c r="I72" i="34"/>
  <c r="CS71" i="52"/>
  <c r="I72" i="39"/>
  <c r="CT71" i="52"/>
  <c r="I72" i="30"/>
  <c r="CU71" i="52"/>
  <c r="I72" i="38"/>
  <c r="CV71" i="52"/>
  <c r="I72" i="37"/>
  <c r="CW71" i="52"/>
  <c r="I72" i="31"/>
  <c r="CX71" i="52"/>
  <c r="I72" i="36"/>
  <c r="CY71" i="52"/>
  <c r="I72" i="35"/>
  <c r="CZ71" i="52"/>
  <c r="I72" i="32"/>
  <c r="DA71" i="52"/>
  <c r="J7" i="32"/>
  <c r="K7" i="32"/>
  <c r="L7" i="32"/>
  <c r="M7" i="32"/>
  <c r="N7" i="32"/>
  <c r="O7" i="32"/>
  <c r="I7" i="32"/>
  <c r="DA6" i="52"/>
  <c r="J7" i="35"/>
  <c r="K7" i="35"/>
  <c r="L7" i="35"/>
  <c r="I7" i="35"/>
  <c r="CZ6" i="52"/>
  <c r="J7" i="36"/>
  <c r="K7" i="36"/>
  <c r="L7" i="36"/>
  <c r="I7" i="36"/>
  <c r="CY6" i="52"/>
  <c r="J7" i="31"/>
  <c r="K7" i="31"/>
  <c r="L7" i="31"/>
  <c r="M7" i="31"/>
  <c r="N7" i="31"/>
  <c r="O7" i="31"/>
  <c r="I7" i="31"/>
  <c r="CX6" i="52"/>
  <c r="J7" i="37"/>
  <c r="K7" i="37"/>
  <c r="L7" i="37"/>
  <c r="M7" i="37"/>
  <c r="N7" i="37"/>
  <c r="O7" i="37"/>
  <c r="P7" i="37"/>
  <c r="Q7" i="37"/>
  <c r="R7" i="37"/>
  <c r="S7" i="37"/>
  <c r="I7" i="37"/>
  <c r="CW6" i="52"/>
  <c r="J7" i="38"/>
  <c r="K7" i="38"/>
  <c r="L7" i="38"/>
  <c r="M7" i="38"/>
  <c r="N7" i="38"/>
  <c r="O7" i="38"/>
  <c r="I7" i="38"/>
  <c r="CV6" i="52"/>
  <c r="J7" i="30"/>
  <c r="K7" i="30"/>
  <c r="L7" i="30"/>
  <c r="M7" i="30"/>
  <c r="N7" i="30"/>
  <c r="O7" i="30"/>
  <c r="P7" i="30"/>
  <c r="Q7" i="30"/>
  <c r="R7" i="30"/>
  <c r="S7" i="30"/>
  <c r="I7" i="30"/>
  <c r="CU6" i="52"/>
  <c r="J7" i="39"/>
  <c r="K7" i="39"/>
  <c r="L7" i="39"/>
  <c r="M7" i="39"/>
  <c r="N7" i="39"/>
  <c r="O7" i="39"/>
  <c r="P7" i="39"/>
  <c r="I7" i="39"/>
  <c r="CT6" i="52"/>
  <c r="J7" i="34"/>
  <c r="K7" i="34"/>
  <c r="L7" i="34"/>
  <c r="M7" i="34"/>
  <c r="N7" i="34"/>
  <c r="O7" i="34"/>
  <c r="P7" i="34"/>
  <c r="Q7" i="34"/>
  <c r="R7" i="34"/>
  <c r="I7" i="34"/>
  <c r="CS6" i="52"/>
  <c r="J7" i="40"/>
  <c r="K7" i="40"/>
  <c r="L7" i="40"/>
  <c r="M7" i="40"/>
  <c r="N7" i="40"/>
  <c r="O7" i="40"/>
  <c r="P7" i="40"/>
  <c r="Q7" i="40"/>
  <c r="I7" i="40"/>
  <c r="CR6" i="52"/>
  <c r="J7" i="29"/>
  <c r="K7" i="29"/>
  <c r="L7" i="29"/>
  <c r="M7" i="29"/>
  <c r="N7" i="29"/>
  <c r="I7" i="29"/>
  <c r="CQ6" i="52"/>
  <c r="J7" i="41"/>
  <c r="K7" i="41"/>
  <c r="L7" i="41"/>
  <c r="M7" i="41"/>
  <c r="N7" i="41"/>
  <c r="O7" i="41"/>
  <c r="P7" i="41"/>
  <c r="Q7" i="41"/>
  <c r="R7" i="41"/>
  <c r="I7" i="41"/>
  <c r="CP6" i="52"/>
  <c r="J7" i="42"/>
  <c r="K7" i="42"/>
  <c r="L7" i="42"/>
  <c r="M7" i="42"/>
  <c r="N7" i="42"/>
  <c r="O7" i="42"/>
  <c r="P7" i="42"/>
  <c r="Q7" i="42"/>
  <c r="R7" i="42"/>
  <c r="I7" i="42"/>
  <c r="CO6" i="52"/>
  <c r="J7" i="43"/>
  <c r="K7" i="43"/>
  <c r="L7" i="43"/>
  <c r="M7" i="43"/>
  <c r="N7" i="43"/>
  <c r="O7" i="43"/>
  <c r="P7" i="43"/>
  <c r="Q7" i="43"/>
  <c r="R7" i="43"/>
  <c r="I7" i="43"/>
  <c r="CN6" i="52"/>
  <c r="J7" i="44"/>
  <c r="K7" i="44"/>
  <c r="L7" i="44"/>
  <c r="M7" i="44"/>
  <c r="N7" i="44"/>
  <c r="O7" i="44"/>
  <c r="P7" i="44"/>
  <c r="I7" i="44"/>
  <c r="CM6" i="52"/>
  <c r="J7" i="46"/>
  <c r="K7" i="46"/>
  <c r="L7" i="46"/>
  <c r="M7" i="46"/>
  <c r="N7" i="46"/>
  <c r="O7" i="46"/>
  <c r="P7" i="46"/>
  <c r="Q7" i="46"/>
  <c r="R7" i="46"/>
  <c r="I7" i="46"/>
  <c r="CL6" i="52"/>
  <c r="J7" i="48"/>
  <c r="K7" i="48"/>
  <c r="L7" i="48"/>
  <c r="M7" i="48"/>
  <c r="N7" i="48"/>
  <c r="O7" i="48"/>
  <c r="P7" i="48"/>
  <c r="Q7" i="48"/>
  <c r="R7" i="48"/>
  <c r="S7" i="48"/>
  <c r="T7" i="48"/>
  <c r="I7" i="48"/>
  <c r="CK6" i="52"/>
  <c r="J7" i="45"/>
  <c r="K7" i="45"/>
  <c r="L7" i="45"/>
  <c r="M7" i="45"/>
  <c r="N7" i="45"/>
  <c r="O7" i="45"/>
  <c r="P7" i="45"/>
  <c r="Q7" i="45"/>
  <c r="R7" i="45"/>
  <c r="I7" i="45"/>
  <c r="CJ6" i="52"/>
  <c r="J7" i="49"/>
  <c r="K7" i="49"/>
  <c r="L7" i="49"/>
  <c r="M7" i="49"/>
  <c r="N7" i="49"/>
  <c r="O7" i="49"/>
  <c r="P7" i="49"/>
  <c r="Q7" i="49"/>
  <c r="R7" i="49"/>
  <c r="S7" i="49"/>
  <c r="T7" i="49"/>
  <c r="U7" i="49"/>
  <c r="V7" i="49"/>
  <c r="W7" i="49"/>
  <c r="I7" i="49"/>
  <c r="CH6" i="52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Z7" i="27"/>
  <c r="AA7" i="27"/>
  <c r="I7" i="27"/>
  <c r="CF6" i="52"/>
  <c r="J7" i="26"/>
  <c r="K7" i="26"/>
  <c r="L7" i="26"/>
  <c r="M7" i="26"/>
  <c r="N7" i="26"/>
  <c r="O7" i="26"/>
  <c r="P7" i="26"/>
  <c r="Q7" i="26"/>
  <c r="R7" i="26"/>
  <c r="S7" i="26"/>
  <c r="T7" i="26"/>
  <c r="U7" i="26"/>
  <c r="I7" i="26"/>
  <c r="CE6" i="52"/>
  <c r="H7" i="35"/>
  <c r="CA6" i="52"/>
  <c r="BD11" i="52"/>
  <c r="BD16" i="52"/>
  <c r="BD22" i="52"/>
  <c r="BD31" i="52"/>
  <c r="BD36" i="52"/>
  <c r="BD42" i="52"/>
  <c r="BD47" i="52"/>
  <c r="BD52" i="52"/>
  <c r="BD58" i="52"/>
  <c r="BD63" i="52"/>
  <c r="BD68" i="52"/>
  <c r="H7" i="32"/>
  <c r="CB6" i="52"/>
  <c r="H7" i="36"/>
  <c r="BZ6" i="52"/>
  <c r="H7" i="31"/>
  <c r="BY6" i="52"/>
  <c r="H7" i="38"/>
  <c r="BW6" i="52"/>
  <c r="H7" i="30"/>
  <c r="BV6" i="52"/>
  <c r="H7" i="39"/>
  <c r="BU6" i="52"/>
  <c r="H7" i="34"/>
  <c r="BT6" i="52"/>
  <c r="H7" i="40"/>
  <c r="BS6" i="52"/>
  <c r="H7" i="29"/>
  <c r="BR6" i="52"/>
  <c r="H7" i="41"/>
  <c r="BQ6" i="52"/>
  <c r="H7" i="42"/>
  <c r="BP6" i="52"/>
  <c r="H7" i="43"/>
  <c r="BO6" i="52"/>
  <c r="H7" i="44"/>
  <c r="BN6" i="52"/>
  <c r="H7" i="46"/>
  <c r="BM6" i="52"/>
  <c r="H7" i="48"/>
  <c r="BL6" i="52"/>
  <c r="H7" i="45"/>
  <c r="BK6" i="52"/>
  <c r="H7" i="47"/>
  <c r="BJ6" i="52"/>
  <c r="H7" i="49"/>
  <c r="BI6" i="52"/>
  <c r="H7" i="50"/>
  <c r="BH6" i="52"/>
  <c r="H7" i="27"/>
  <c r="BG6" i="52"/>
  <c r="H7" i="26"/>
  <c r="BF6" i="52"/>
  <c r="H7" i="2"/>
  <c r="BE6" i="52"/>
  <c r="G12" i="2"/>
  <c r="G16" i="2"/>
  <c r="G18" i="2"/>
  <c r="G21" i="2"/>
  <c r="G25" i="2"/>
  <c r="G11" i="2"/>
  <c r="G10" i="2"/>
  <c r="G30" i="2"/>
  <c r="G29" i="2"/>
  <c r="G37" i="2"/>
  <c r="G44" i="2"/>
  <c r="G35" i="2"/>
  <c r="G50" i="2"/>
  <c r="G53" i="2"/>
  <c r="G57" i="2"/>
  <c r="G28" i="2"/>
  <c r="G9" i="2"/>
  <c r="G61" i="2"/>
  <c r="G60" i="2"/>
  <c r="G59" i="2"/>
  <c r="G8" i="2"/>
  <c r="AF7" i="52"/>
  <c r="G12" i="26"/>
  <c r="G16" i="26"/>
  <c r="G18" i="26"/>
  <c r="G21" i="26"/>
  <c r="G25" i="26"/>
  <c r="G11" i="26"/>
  <c r="G10" i="26"/>
  <c r="G30" i="26"/>
  <c r="G29" i="26"/>
  <c r="G37" i="26"/>
  <c r="G44" i="26"/>
  <c r="G35" i="26"/>
  <c r="G50" i="26"/>
  <c r="G53" i="26"/>
  <c r="G57" i="26"/>
  <c r="G28" i="26"/>
  <c r="G9" i="26"/>
  <c r="G61" i="26"/>
  <c r="G60" i="26"/>
  <c r="G59" i="26"/>
  <c r="G8" i="26"/>
  <c r="AG7" i="52"/>
  <c r="G12" i="27"/>
  <c r="G16" i="27"/>
  <c r="G18" i="27"/>
  <c r="G21" i="27"/>
  <c r="G25" i="27"/>
  <c r="G11" i="27"/>
  <c r="G10" i="27"/>
  <c r="G30" i="27"/>
  <c r="G29" i="27"/>
  <c r="G37" i="27"/>
  <c r="G44" i="27"/>
  <c r="G35" i="27"/>
  <c r="G50" i="27"/>
  <c r="G53" i="27"/>
  <c r="G57" i="27"/>
  <c r="G28" i="27"/>
  <c r="G9" i="27"/>
  <c r="G61" i="27"/>
  <c r="G60" i="27"/>
  <c r="G59" i="27"/>
  <c r="G8" i="27"/>
  <c r="AH7" i="52"/>
  <c r="G12" i="50"/>
  <c r="G16" i="50"/>
  <c r="G18" i="50"/>
  <c r="G21" i="50"/>
  <c r="G25" i="50"/>
  <c r="G11" i="50"/>
  <c r="G10" i="50"/>
  <c r="G30" i="50"/>
  <c r="G29" i="50"/>
  <c r="G37" i="50"/>
  <c r="G44" i="50"/>
  <c r="G35" i="50"/>
  <c r="G50" i="50"/>
  <c r="G53" i="50"/>
  <c r="G57" i="50"/>
  <c r="G28" i="50"/>
  <c r="G9" i="50"/>
  <c r="G61" i="50"/>
  <c r="G60" i="50"/>
  <c r="G59" i="50"/>
  <c r="G8" i="50"/>
  <c r="AI7" i="52"/>
  <c r="G12" i="49"/>
  <c r="G16" i="49"/>
  <c r="G18" i="49"/>
  <c r="G21" i="49"/>
  <c r="G25" i="49"/>
  <c r="G11" i="49"/>
  <c r="G10" i="49"/>
  <c r="G30" i="49"/>
  <c r="G29" i="49"/>
  <c r="G37" i="49"/>
  <c r="G44" i="49"/>
  <c r="G35" i="49"/>
  <c r="G50" i="49"/>
  <c r="G53" i="49"/>
  <c r="G57" i="49"/>
  <c r="G28" i="49"/>
  <c r="G9" i="49"/>
  <c r="G61" i="49"/>
  <c r="G60" i="49"/>
  <c r="G59" i="49"/>
  <c r="G8" i="49"/>
  <c r="AJ7" i="52"/>
  <c r="G12" i="47"/>
  <c r="G16" i="47"/>
  <c r="G18" i="47"/>
  <c r="G21" i="47"/>
  <c r="G25" i="47"/>
  <c r="G11" i="47"/>
  <c r="G10" i="47"/>
  <c r="G30" i="47"/>
  <c r="G29" i="47"/>
  <c r="G37" i="47"/>
  <c r="G44" i="47"/>
  <c r="G35" i="47"/>
  <c r="G50" i="47"/>
  <c r="G53" i="47"/>
  <c r="G57" i="47"/>
  <c r="G28" i="47"/>
  <c r="G9" i="47"/>
  <c r="G61" i="47"/>
  <c r="G60" i="47"/>
  <c r="G59" i="47"/>
  <c r="G8" i="47"/>
  <c r="AK7" i="52"/>
  <c r="G12" i="45"/>
  <c r="G16" i="45"/>
  <c r="G18" i="45"/>
  <c r="G21" i="45"/>
  <c r="G25" i="45"/>
  <c r="G11" i="45"/>
  <c r="G10" i="45"/>
  <c r="G30" i="45"/>
  <c r="G29" i="45"/>
  <c r="G37" i="45"/>
  <c r="G44" i="45"/>
  <c r="G35" i="45"/>
  <c r="G50" i="45"/>
  <c r="G53" i="45"/>
  <c r="G57" i="45"/>
  <c r="G28" i="45"/>
  <c r="G9" i="45"/>
  <c r="G61" i="45"/>
  <c r="G60" i="45"/>
  <c r="G59" i="45"/>
  <c r="G8" i="45"/>
  <c r="AL7" i="52"/>
  <c r="G12" i="48"/>
  <c r="G16" i="48"/>
  <c r="G18" i="48"/>
  <c r="G21" i="48"/>
  <c r="G25" i="48"/>
  <c r="G11" i="48"/>
  <c r="G10" i="48"/>
  <c r="G30" i="48"/>
  <c r="G29" i="48"/>
  <c r="G37" i="48"/>
  <c r="G44" i="48"/>
  <c r="G35" i="48"/>
  <c r="G50" i="48"/>
  <c r="G53" i="48"/>
  <c r="G57" i="48"/>
  <c r="G28" i="48"/>
  <c r="G9" i="48"/>
  <c r="G61" i="48"/>
  <c r="G60" i="48"/>
  <c r="G59" i="48"/>
  <c r="G8" i="48"/>
  <c r="AM7" i="52"/>
  <c r="G12" i="46"/>
  <c r="G16" i="46"/>
  <c r="G18" i="46"/>
  <c r="G21" i="46"/>
  <c r="G25" i="46"/>
  <c r="G11" i="46"/>
  <c r="G10" i="46"/>
  <c r="G30" i="46"/>
  <c r="G29" i="46"/>
  <c r="G37" i="46"/>
  <c r="G44" i="46"/>
  <c r="G35" i="46"/>
  <c r="G50" i="46"/>
  <c r="G53" i="46"/>
  <c r="G57" i="46"/>
  <c r="G28" i="46"/>
  <c r="G9" i="46"/>
  <c r="G61" i="46"/>
  <c r="G60" i="46"/>
  <c r="G59" i="46"/>
  <c r="G8" i="46"/>
  <c r="AN7" i="52"/>
  <c r="G12" i="44"/>
  <c r="G16" i="44"/>
  <c r="G18" i="44"/>
  <c r="G21" i="44"/>
  <c r="G25" i="44"/>
  <c r="G11" i="44"/>
  <c r="G10" i="44"/>
  <c r="G30" i="44"/>
  <c r="G29" i="44"/>
  <c r="G37" i="44"/>
  <c r="G44" i="44"/>
  <c r="G35" i="44"/>
  <c r="G50" i="44"/>
  <c r="G53" i="44"/>
  <c r="G57" i="44"/>
  <c r="G28" i="44"/>
  <c r="G9" i="44"/>
  <c r="G61" i="44"/>
  <c r="G60" i="44"/>
  <c r="G59" i="44"/>
  <c r="G8" i="44"/>
  <c r="AO7" i="52"/>
  <c r="G12" i="43"/>
  <c r="G16" i="43"/>
  <c r="G18" i="43"/>
  <c r="G21" i="43"/>
  <c r="G25" i="43"/>
  <c r="G11" i="43"/>
  <c r="G10" i="43"/>
  <c r="G30" i="43"/>
  <c r="G29" i="43"/>
  <c r="G37" i="43"/>
  <c r="G44" i="43"/>
  <c r="G35" i="43"/>
  <c r="G50" i="43"/>
  <c r="G53" i="43"/>
  <c r="G57" i="43"/>
  <c r="G28" i="43"/>
  <c r="G9" i="43"/>
  <c r="G61" i="43"/>
  <c r="G60" i="43"/>
  <c r="G59" i="43"/>
  <c r="G8" i="43"/>
  <c r="AP7" i="52"/>
  <c r="G12" i="42"/>
  <c r="G16" i="42"/>
  <c r="G18" i="42"/>
  <c r="G21" i="42"/>
  <c r="G25" i="42"/>
  <c r="G11" i="42"/>
  <c r="G10" i="42"/>
  <c r="G30" i="42"/>
  <c r="G29" i="42"/>
  <c r="G37" i="42"/>
  <c r="G44" i="42"/>
  <c r="G35" i="42"/>
  <c r="G50" i="42"/>
  <c r="G53" i="42"/>
  <c r="G57" i="42"/>
  <c r="G28" i="42"/>
  <c r="G9" i="42"/>
  <c r="G61" i="42"/>
  <c r="G60" i="42"/>
  <c r="G59" i="42"/>
  <c r="G8" i="42"/>
  <c r="AQ7" i="52"/>
  <c r="G12" i="41"/>
  <c r="G16" i="41"/>
  <c r="G18" i="41"/>
  <c r="G21" i="41"/>
  <c r="G25" i="41"/>
  <c r="G11" i="41"/>
  <c r="G10" i="41"/>
  <c r="G30" i="41"/>
  <c r="G29" i="41"/>
  <c r="G37" i="41"/>
  <c r="G44" i="41"/>
  <c r="G35" i="41"/>
  <c r="G50" i="41"/>
  <c r="G53" i="41"/>
  <c r="G57" i="41"/>
  <c r="G28" i="41"/>
  <c r="G9" i="41"/>
  <c r="G61" i="41"/>
  <c r="G60" i="41"/>
  <c r="G59" i="41"/>
  <c r="G8" i="41"/>
  <c r="AR7" i="52"/>
  <c r="G12" i="29"/>
  <c r="G16" i="29"/>
  <c r="G18" i="29"/>
  <c r="G21" i="29"/>
  <c r="G25" i="29"/>
  <c r="G11" i="29"/>
  <c r="G10" i="29"/>
  <c r="G30" i="29"/>
  <c r="G29" i="29"/>
  <c r="G37" i="29"/>
  <c r="G44" i="29"/>
  <c r="G35" i="29"/>
  <c r="G50" i="29"/>
  <c r="G53" i="29"/>
  <c r="G57" i="29"/>
  <c r="G28" i="29"/>
  <c r="G9" i="29"/>
  <c r="G61" i="29"/>
  <c r="G60" i="29"/>
  <c r="G59" i="29"/>
  <c r="G8" i="29"/>
  <c r="AS7" i="52"/>
  <c r="G12" i="40"/>
  <c r="G16" i="40"/>
  <c r="G18" i="40"/>
  <c r="G21" i="40"/>
  <c r="G25" i="40"/>
  <c r="G11" i="40"/>
  <c r="G10" i="40"/>
  <c r="G30" i="40"/>
  <c r="G29" i="40"/>
  <c r="G37" i="40"/>
  <c r="G44" i="40"/>
  <c r="G35" i="40"/>
  <c r="G50" i="40"/>
  <c r="G53" i="40"/>
  <c r="G57" i="40"/>
  <c r="G28" i="40"/>
  <c r="G9" i="40"/>
  <c r="G61" i="40"/>
  <c r="G60" i="40"/>
  <c r="G59" i="40"/>
  <c r="G8" i="40"/>
  <c r="AT7" i="52"/>
  <c r="G12" i="34"/>
  <c r="G16" i="34"/>
  <c r="G18" i="34"/>
  <c r="G21" i="34"/>
  <c r="G25" i="34"/>
  <c r="G11" i="34"/>
  <c r="G10" i="34"/>
  <c r="G30" i="34"/>
  <c r="G29" i="34"/>
  <c r="G37" i="34"/>
  <c r="G44" i="34"/>
  <c r="G35" i="34"/>
  <c r="G50" i="34"/>
  <c r="G53" i="34"/>
  <c r="G57" i="34"/>
  <c r="G28" i="34"/>
  <c r="G9" i="34"/>
  <c r="G61" i="34"/>
  <c r="G60" i="34"/>
  <c r="G59" i="34"/>
  <c r="G8" i="34"/>
  <c r="AU7" i="52"/>
  <c r="G12" i="39"/>
  <c r="G16" i="39"/>
  <c r="G18" i="39"/>
  <c r="G21" i="39"/>
  <c r="G25" i="39"/>
  <c r="G11" i="39"/>
  <c r="G10" i="39"/>
  <c r="G30" i="39"/>
  <c r="G29" i="39"/>
  <c r="G37" i="39"/>
  <c r="G44" i="39"/>
  <c r="G35" i="39"/>
  <c r="G50" i="39"/>
  <c r="G53" i="39"/>
  <c r="G57" i="39"/>
  <c r="G28" i="39"/>
  <c r="G9" i="39"/>
  <c r="G61" i="39"/>
  <c r="G60" i="39"/>
  <c r="G59" i="39"/>
  <c r="G8" i="39"/>
  <c r="AV7" i="52"/>
  <c r="G12" i="30"/>
  <c r="G16" i="30"/>
  <c r="G18" i="30"/>
  <c r="G21" i="30"/>
  <c r="G25" i="30"/>
  <c r="G11" i="30"/>
  <c r="G10" i="30"/>
  <c r="G30" i="30"/>
  <c r="G29" i="30"/>
  <c r="G37" i="30"/>
  <c r="G44" i="30"/>
  <c r="G35" i="30"/>
  <c r="G50" i="30"/>
  <c r="G53" i="30"/>
  <c r="G57" i="30"/>
  <c r="G28" i="30"/>
  <c r="G9" i="30"/>
  <c r="G61" i="30"/>
  <c r="G60" i="30"/>
  <c r="G59" i="30"/>
  <c r="G8" i="30"/>
  <c r="AW7" i="52"/>
  <c r="G12" i="38"/>
  <c r="G16" i="38"/>
  <c r="G18" i="38"/>
  <c r="G21" i="38"/>
  <c r="G25" i="38"/>
  <c r="G11" i="38"/>
  <c r="G10" i="38"/>
  <c r="G30" i="38"/>
  <c r="G29" i="38"/>
  <c r="G37" i="38"/>
  <c r="G44" i="38"/>
  <c r="G35" i="38"/>
  <c r="G50" i="38"/>
  <c r="G53" i="38"/>
  <c r="G57" i="38"/>
  <c r="G28" i="38"/>
  <c r="G9" i="38"/>
  <c r="G61" i="38"/>
  <c r="G60" i="38"/>
  <c r="G59" i="38"/>
  <c r="G8" i="38"/>
  <c r="AX7" i="52"/>
  <c r="G12" i="37"/>
  <c r="G16" i="37"/>
  <c r="G18" i="37"/>
  <c r="G21" i="37"/>
  <c r="G25" i="37"/>
  <c r="G11" i="37"/>
  <c r="G10" i="37"/>
  <c r="G30" i="37"/>
  <c r="G29" i="37"/>
  <c r="G37" i="37"/>
  <c r="G44" i="37"/>
  <c r="G35" i="37"/>
  <c r="G50" i="37"/>
  <c r="G53" i="37"/>
  <c r="G57" i="37"/>
  <c r="G28" i="37"/>
  <c r="G9" i="37"/>
  <c r="G61" i="37"/>
  <c r="G60" i="37"/>
  <c r="G59" i="37"/>
  <c r="G8" i="37"/>
  <c r="AY7" i="52"/>
  <c r="G12" i="31"/>
  <c r="G16" i="31"/>
  <c r="G18" i="31"/>
  <c r="G21" i="31"/>
  <c r="G25" i="31"/>
  <c r="G11" i="31"/>
  <c r="G10" i="31"/>
  <c r="G30" i="31"/>
  <c r="G29" i="31"/>
  <c r="G37" i="31"/>
  <c r="G44" i="31"/>
  <c r="G35" i="31"/>
  <c r="G50" i="31"/>
  <c r="G53" i="31"/>
  <c r="G57" i="31"/>
  <c r="G28" i="31"/>
  <c r="G9" i="31"/>
  <c r="G61" i="31"/>
  <c r="G60" i="31"/>
  <c r="G59" i="31"/>
  <c r="G8" i="31"/>
  <c r="AZ7" i="52"/>
  <c r="G12" i="36"/>
  <c r="G16" i="36"/>
  <c r="G18" i="36"/>
  <c r="G21" i="36"/>
  <c r="G25" i="36"/>
  <c r="G11" i="36"/>
  <c r="G10" i="36"/>
  <c r="G30" i="36"/>
  <c r="G29" i="36"/>
  <c r="G37" i="36"/>
  <c r="G44" i="36"/>
  <c r="G35" i="36"/>
  <c r="G50" i="36"/>
  <c r="G53" i="36"/>
  <c r="G57" i="36"/>
  <c r="G28" i="36"/>
  <c r="G9" i="36"/>
  <c r="G61" i="36"/>
  <c r="G60" i="36"/>
  <c r="G59" i="36"/>
  <c r="G8" i="36"/>
  <c r="BA7" i="52"/>
  <c r="G12" i="35"/>
  <c r="G16" i="35"/>
  <c r="G18" i="35"/>
  <c r="G21" i="35"/>
  <c r="G25" i="35"/>
  <c r="G11" i="35"/>
  <c r="G10" i="35"/>
  <c r="G30" i="35"/>
  <c r="G29" i="35"/>
  <c r="G37" i="35"/>
  <c r="G44" i="35"/>
  <c r="G35" i="35"/>
  <c r="G50" i="35"/>
  <c r="G53" i="35"/>
  <c r="G57" i="35"/>
  <c r="G28" i="35"/>
  <c r="G9" i="35"/>
  <c r="G61" i="35"/>
  <c r="G60" i="35"/>
  <c r="G59" i="35"/>
  <c r="G8" i="35"/>
  <c r="BB7" i="52"/>
  <c r="G12" i="32"/>
  <c r="G16" i="32"/>
  <c r="G18" i="32"/>
  <c r="G21" i="32"/>
  <c r="G25" i="32"/>
  <c r="G11" i="32"/>
  <c r="G10" i="32"/>
  <c r="G30" i="32"/>
  <c r="G29" i="32"/>
  <c r="G37" i="32"/>
  <c r="G44" i="32"/>
  <c r="G35" i="32"/>
  <c r="G50" i="32"/>
  <c r="G53" i="32"/>
  <c r="G57" i="32"/>
  <c r="G28" i="32"/>
  <c r="G9" i="32"/>
  <c r="G61" i="32"/>
  <c r="G60" i="32"/>
  <c r="G59" i="32"/>
  <c r="G8" i="32"/>
  <c r="BC7" i="52"/>
  <c r="AF8" i="52"/>
  <c r="AG8" i="52"/>
  <c r="AH8" i="52"/>
  <c r="AI8" i="52"/>
  <c r="AJ8" i="52"/>
  <c r="AK8" i="52"/>
  <c r="AL8" i="52"/>
  <c r="AM8" i="52"/>
  <c r="AN8" i="52"/>
  <c r="AO8" i="52"/>
  <c r="AP8" i="52"/>
  <c r="AQ8" i="52"/>
  <c r="AR8" i="52"/>
  <c r="AS8" i="52"/>
  <c r="AT8" i="52"/>
  <c r="AU8" i="52"/>
  <c r="AV8" i="52"/>
  <c r="AW8" i="52"/>
  <c r="AX8" i="52"/>
  <c r="AY8" i="52"/>
  <c r="AZ8" i="52"/>
  <c r="BA8" i="52"/>
  <c r="BB8" i="52"/>
  <c r="BC8" i="52"/>
  <c r="AF9" i="52"/>
  <c r="AG9" i="52"/>
  <c r="AH9" i="52"/>
  <c r="AI9" i="52"/>
  <c r="AJ9" i="52"/>
  <c r="AK9" i="52"/>
  <c r="AL9" i="52"/>
  <c r="AM9" i="52"/>
  <c r="AN9" i="52"/>
  <c r="AO9" i="52"/>
  <c r="AP9" i="52"/>
  <c r="AQ9" i="52"/>
  <c r="AR9" i="52"/>
  <c r="AS9" i="52"/>
  <c r="AT9" i="52"/>
  <c r="AU9" i="52"/>
  <c r="AV9" i="52"/>
  <c r="AW9" i="52"/>
  <c r="AX9" i="52"/>
  <c r="AY9" i="52"/>
  <c r="AZ9" i="52"/>
  <c r="BA9" i="52"/>
  <c r="BB9" i="52"/>
  <c r="BC9" i="52"/>
  <c r="AF10" i="52"/>
  <c r="AG10" i="52"/>
  <c r="AH10" i="52"/>
  <c r="AI10" i="52"/>
  <c r="AJ10" i="52"/>
  <c r="AK10" i="52"/>
  <c r="AL10" i="52"/>
  <c r="AM10" i="52"/>
  <c r="AN10" i="52"/>
  <c r="AO10" i="52"/>
  <c r="AP10" i="52"/>
  <c r="AQ10" i="52"/>
  <c r="AR10" i="52"/>
  <c r="AS10" i="52"/>
  <c r="AT10" i="52"/>
  <c r="AU10" i="52"/>
  <c r="AV10" i="52"/>
  <c r="AW10" i="52"/>
  <c r="AX10" i="52"/>
  <c r="AY10" i="52"/>
  <c r="AZ10" i="52"/>
  <c r="BA10" i="52"/>
  <c r="BB10" i="52"/>
  <c r="BC10" i="52"/>
  <c r="AF11" i="52"/>
  <c r="AG11" i="52"/>
  <c r="AH11" i="52"/>
  <c r="AI11" i="52"/>
  <c r="AJ11" i="52"/>
  <c r="AK11" i="52"/>
  <c r="AL11" i="52"/>
  <c r="AM11" i="52"/>
  <c r="AN11" i="52"/>
  <c r="AO11" i="52"/>
  <c r="AP11" i="52"/>
  <c r="AQ11" i="52"/>
  <c r="AR11" i="52"/>
  <c r="AS11" i="52"/>
  <c r="AT11" i="52"/>
  <c r="AU11" i="52"/>
  <c r="AV11" i="52"/>
  <c r="AW11" i="52"/>
  <c r="AX11" i="52"/>
  <c r="AY11" i="52"/>
  <c r="AZ11" i="52"/>
  <c r="BA11" i="52"/>
  <c r="BB11" i="52"/>
  <c r="BC11" i="52"/>
  <c r="AF12" i="52"/>
  <c r="AG12" i="52"/>
  <c r="AH12" i="52"/>
  <c r="AI12" i="52"/>
  <c r="AJ12" i="52"/>
  <c r="AK12" i="52"/>
  <c r="AL12" i="52"/>
  <c r="AM12" i="52"/>
  <c r="AN12" i="52"/>
  <c r="AO12" i="52"/>
  <c r="AP12" i="52"/>
  <c r="AQ12" i="52"/>
  <c r="AR12" i="52"/>
  <c r="AS12" i="52"/>
  <c r="AT12" i="52"/>
  <c r="AU12" i="52"/>
  <c r="AV12" i="52"/>
  <c r="AW12" i="52"/>
  <c r="AX12" i="52"/>
  <c r="AY12" i="52"/>
  <c r="AZ12" i="52"/>
  <c r="BA12" i="52"/>
  <c r="BB12" i="52"/>
  <c r="BC12" i="52"/>
  <c r="AF13" i="52"/>
  <c r="AG13" i="52"/>
  <c r="AH13" i="52"/>
  <c r="AI13" i="52"/>
  <c r="AJ13" i="52"/>
  <c r="AK13" i="52"/>
  <c r="AL13" i="52"/>
  <c r="AM13" i="52"/>
  <c r="AN13" i="52"/>
  <c r="AO13" i="52"/>
  <c r="AP13" i="52"/>
  <c r="AQ13" i="52"/>
  <c r="AR13" i="52"/>
  <c r="AS13" i="52"/>
  <c r="AT13" i="52"/>
  <c r="AU13" i="52"/>
  <c r="AV13" i="52"/>
  <c r="AW13" i="52"/>
  <c r="AX13" i="52"/>
  <c r="AY13" i="52"/>
  <c r="AZ13" i="52"/>
  <c r="BA13" i="52"/>
  <c r="BB13" i="52"/>
  <c r="BC13" i="52"/>
  <c r="AF14" i="52"/>
  <c r="AG14" i="52"/>
  <c r="AH14" i="52"/>
  <c r="AI14" i="52"/>
  <c r="AJ14" i="52"/>
  <c r="AK14" i="52"/>
  <c r="AL14" i="52"/>
  <c r="AM14" i="52"/>
  <c r="AN14" i="52"/>
  <c r="AO14" i="52"/>
  <c r="AP14" i="52"/>
  <c r="AQ14" i="52"/>
  <c r="AR14" i="52"/>
  <c r="AS14" i="52"/>
  <c r="AT14" i="52"/>
  <c r="AU14" i="52"/>
  <c r="AV14" i="52"/>
  <c r="AW14" i="52"/>
  <c r="AX14" i="52"/>
  <c r="AY14" i="52"/>
  <c r="AZ14" i="52"/>
  <c r="BA14" i="52"/>
  <c r="BB14" i="52"/>
  <c r="BC14" i="52"/>
  <c r="AF15" i="52"/>
  <c r="AG15" i="52"/>
  <c r="AH15" i="52"/>
  <c r="AI15" i="52"/>
  <c r="AJ15" i="52"/>
  <c r="AK15" i="52"/>
  <c r="AL15" i="52"/>
  <c r="AM15" i="52"/>
  <c r="AN15" i="52"/>
  <c r="AO15" i="52"/>
  <c r="AP15" i="52"/>
  <c r="AQ15" i="52"/>
  <c r="AR15" i="52"/>
  <c r="AS15" i="52"/>
  <c r="AT15" i="52"/>
  <c r="AU15" i="52"/>
  <c r="AV15" i="52"/>
  <c r="AW15" i="52"/>
  <c r="AX15" i="52"/>
  <c r="AY15" i="52"/>
  <c r="AZ15" i="52"/>
  <c r="BA15" i="52"/>
  <c r="BB15" i="52"/>
  <c r="BC15" i="52"/>
  <c r="AF16" i="52"/>
  <c r="AG16" i="52"/>
  <c r="AH16" i="52"/>
  <c r="AI16" i="52"/>
  <c r="AJ16" i="52"/>
  <c r="AK16" i="52"/>
  <c r="AL16" i="52"/>
  <c r="AM16" i="52"/>
  <c r="AN16" i="52"/>
  <c r="AO16" i="52"/>
  <c r="AP16" i="52"/>
  <c r="AQ16" i="52"/>
  <c r="AR16" i="52"/>
  <c r="AS16" i="52"/>
  <c r="AT16" i="52"/>
  <c r="AU16" i="52"/>
  <c r="AV16" i="52"/>
  <c r="AW16" i="52"/>
  <c r="AX16" i="52"/>
  <c r="AY16" i="52"/>
  <c r="AZ16" i="52"/>
  <c r="BA16" i="52"/>
  <c r="BB16" i="52"/>
  <c r="BC16" i="52"/>
  <c r="AF17" i="52"/>
  <c r="AG17" i="52"/>
  <c r="AH17" i="52"/>
  <c r="AI17" i="52"/>
  <c r="AJ17" i="52"/>
  <c r="AK17" i="52"/>
  <c r="AL17" i="52"/>
  <c r="AM17" i="52"/>
  <c r="AN17" i="52"/>
  <c r="AO17" i="52"/>
  <c r="AP17" i="52"/>
  <c r="AQ17" i="52"/>
  <c r="AR17" i="52"/>
  <c r="AS17" i="52"/>
  <c r="AT17" i="52"/>
  <c r="AU17" i="52"/>
  <c r="AV17" i="52"/>
  <c r="AW17" i="52"/>
  <c r="AX17" i="52"/>
  <c r="AY17" i="52"/>
  <c r="AZ17" i="52"/>
  <c r="BA17" i="52"/>
  <c r="BB17" i="52"/>
  <c r="BC17" i="52"/>
  <c r="AF18" i="52"/>
  <c r="AG18" i="52"/>
  <c r="AH18" i="52"/>
  <c r="AI18" i="52"/>
  <c r="AJ18" i="52"/>
  <c r="AK18" i="52"/>
  <c r="AL18" i="52"/>
  <c r="AM18" i="52"/>
  <c r="AN18" i="52"/>
  <c r="AO18" i="52"/>
  <c r="AP18" i="52"/>
  <c r="AQ18" i="52"/>
  <c r="AR18" i="52"/>
  <c r="AS18" i="52"/>
  <c r="AT18" i="52"/>
  <c r="AU18" i="52"/>
  <c r="AV18" i="52"/>
  <c r="AW18" i="52"/>
  <c r="AX18" i="52"/>
  <c r="AY18" i="52"/>
  <c r="AZ18" i="52"/>
  <c r="BA18" i="52"/>
  <c r="BB18" i="52"/>
  <c r="BC18" i="52"/>
  <c r="AF19" i="52"/>
  <c r="AG19" i="52"/>
  <c r="AH19" i="52"/>
  <c r="AI19" i="52"/>
  <c r="AJ19" i="52"/>
  <c r="AK19" i="52"/>
  <c r="AL19" i="52"/>
  <c r="AM19" i="52"/>
  <c r="AN19" i="52"/>
  <c r="AO19" i="52"/>
  <c r="AP19" i="52"/>
  <c r="AQ19" i="52"/>
  <c r="AR19" i="52"/>
  <c r="AS19" i="52"/>
  <c r="AT19" i="52"/>
  <c r="AU19" i="52"/>
  <c r="AV19" i="52"/>
  <c r="AW19" i="52"/>
  <c r="AX19" i="52"/>
  <c r="AY19" i="52"/>
  <c r="AZ19" i="52"/>
  <c r="BA19" i="52"/>
  <c r="BB19" i="52"/>
  <c r="BC19" i="52"/>
  <c r="AF20" i="52"/>
  <c r="AG20" i="52"/>
  <c r="AH20" i="52"/>
  <c r="AI20" i="52"/>
  <c r="AJ20" i="52"/>
  <c r="AK20" i="52"/>
  <c r="AL20" i="52"/>
  <c r="AM20" i="52"/>
  <c r="AN20" i="52"/>
  <c r="AO20" i="52"/>
  <c r="AP20" i="52"/>
  <c r="AQ20" i="52"/>
  <c r="AR20" i="52"/>
  <c r="AS20" i="52"/>
  <c r="AT20" i="52"/>
  <c r="AU20" i="52"/>
  <c r="AV20" i="52"/>
  <c r="AW20" i="52"/>
  <c r="AX20" i="52"/>
  <c r="AY20" i="52"/>
  <c r="AZ20" i="52"/>
  <c r="BA20" i="52"/>
  <c r="BB20" i="52"/>
  <c r="BC20" i="52"/>
  <c r="AF21" i="52"/>
  <c r="AG21" i="52"/>
  <c r="AH21" i="52"/>
  <c r="AI21" i="52"/>
  <c r="AJ21" i="52"/>
  <c r="AK21" i="52"/>
  <c r="AL21" i="52"/>
  <c r="AM21" i="52"/>
  <c r="AN21" i="52"/>
  <c r="AO21" i="52"/>
  <c r="AP21" i="52"/>
  <c r="AQ21" i="52"/>
  <c r="AR21" i="52"/>
  <c r="AS21" i="52"/>
  <c r="AT21" i="52"/>
  <c r="AU21" i="52"/>
  <c r="AV21" i="52"/>
  <c r="AW21" i="52"/>
  <c r="AX21" i="52"/>
  <c r="AY21" i="52"/>
  <c r="AZ21" i="52"/>
  <c r="BA21" i="52"/>
  <c r="BB21" i="52"/>
  <c r="BC21" i="52"/>
  <c r="AF22" i="52"/>
  <c r="AG22" i="52"/>
  <c r="AH22" i="52"/>
  <c r="AI22" i="52"/>
  <c r="AJ22" i="52"/>
  <c r="AK22" i="52"/>
  <c r="AL22" i="52"/>
  <c r="AM22" i="52"/>
  <c r="AN22" i="52"/>
  <c r="AO22" i="52"/>
  <c r="AP22" i="52"/>
  <c r="AQ22" i="52"/>
  <c r="AR22" i="52"/>
  <c r="AS22" i="52"/>
  <c r="AT22" i="52"/>
  <c r="AU22" i="52"/>
  <c r="AV22" i="52"/>
  <c r="AW22" i="52"/>
  <c r="AX22" i="52"/>
  <c r="AY22" i="52"/>
  <c r="AZ22" i="52"/>
  <c r="BA22" i="52"/>
  <c r="BB22" i="52"/>
  <c r="BC22" i="52"/>
  <c r="AF23" i="52"/>
  <c r="AG23" i="52"/>
  <c r="AH23" i="52"/>
  <c r="AI23" i="52"/>
  <c r="AJ23" i="52"/>
  <c r="AK23" i="52"/>
  <c r="AL23" i="52"/>
  <c r="AM23" i="52"/>
  <c r="AN23" i="52"/>
  <c r="AO23" i="52"/>
  <c r="AP23" i="52"/>
  <c r="AQ23" i="52"/>
  <c r="AR23" i="52"/>
  <c r="AS23" i="52"/>
  <c r="AT23" i="52"/>
  <c r="AU23" i="52"/>
  <c r="AV23" i="52"/>
  <c r="AW23" i="52"/>
  <c r="AX23" i="52"/>
  <c r="AY23" i="52"/>
  <c r="AZ23" i="52"/>
  <c r="BA23" i="52"/>
  <c r="BB23" i="52"/>
  <c r="BC23" i="52"/>
  <c r="AF24" i="52"/>
  <c r="AG24" i="52"/>
  <c r="AH24" i="52"/>
  <c r="AI24" i="52"/>
  <c r="AJ24" i="52"/>
  <c r="AK24" i="52"/>
  <c r="AL24" i="52"/>
  <c r="AM24" i="52"/>
  <c r="AN24" i="52"/>
  <c r="AO24" i="52"/>
  <c r="AP24" i="52"/>
  <c r="AQ24" i="52"/>
  <c r="AR24" i="52"/>
  <c r="AS24" i="52"/>
  <c r="AT24" i="52"/>
  <c r="AU24" i="52"/>
  <c r="AV24" i="52"/>
  <c r="AW24" i="52"/>
  <c r="AX24" i="52"/>
  <c r="AY24" i="52"/>
  <c r="AZ24" i="52"/>
  <c r="BA24" i="52"/>
  <c r="BB24" i="52"/>
  <c r="BC24" i="52"/>
  <c r="AF25" i="52"/>
  <c r="AG25" i="52"/>
  <c r="AH25" i="52"/>
  <c r="AI25" i="52"/>
  <c r="AJ25" i="52"/>
  <c r="AK25" i="52"/>
  <c r="AL25" i="52"/>
  <c r="AM25" i="52"/>
  <c r="AN25" i="52"/>
  <c r="AO25" i="52"/>
  <c r="AP25" i="52"/>
  <c r="AQ25" i="52"/>
  <c r="AR25" i="52"/>
  <c r="AS25" i="52"/>
  <c r="AT25" i="52"/>
  <c r="AU25" i="52"/>
  <c r="AV25" i="52"/>
  <c r="AW25" i="52"/>
  <c r="AX25" i="52"/>
  <c r="AY25" i="52"/>
  <c r="AZ25" i="52"/>
  <c r="BA25" i="52"/>
  <c r="BB25" i="52"/>
  <c r="BC25" i="52"/>
  <c r="AF26" i="52"/>
  <c r="AG26" i="52"/>
  <c r="AH26" i="52"/>
  <c r="AI26" i="52"/>
  <c r="AJ26" i="52"/>
  <c r="AK26" i="52"/>
  <c r="AL26" i="52"/>
  <c r="AM26" i="52"/>
  <c r="AN26" i="52"/>
  <c r="AO26" i="52"/>
  <c r="AP26" i="52"/>
  <c r="AQ26" i="52"/>
  <c r="AR26" i="52"/>
  <c r="AS26" i="52"/>
  <c r="AT26" i="52"/>
  <c r="AU26" i="52"/>
  <c r="AV26" i="52"/>
  <c r="AW26" i="52"/>
  <c r="AX26" i="52"/>
  <c r="AY26" i="52"/>
  <c r="AZ26" i="52"/>
  <c r="BA26" i="52"/>
  <c r="BB26" i="52"/>
  <c r="BC26" i="52"/>
  <c r="AF27" i="52"/>
  <c r="AG27" i="52"/>
  <c r="AH27" i="52"/>
  <c r="AI27" i="52"/>
  <c r="AJ27" i="52"/>
  <c r="AK27" i="52"/>
  <c r="AL27" i="52"/>
  <c r="AM27" i="52"/>
  <c r="AN27" i="52"/>
  <c r="AO27" i="52"/>
  <c r="AP27" i="52"/>
  <c r="AQ27" i="52"/>
  <c r="AR27" i="52"/>
  <c r="AS27" i="52"/>
  <c r="AT27" i="52"/>
  <c r="AU27" i="52"/>
  <c r="AV27" i="52"/>
  <c r="AW27" i="52"/>
  <c r="AX27" i="52"/>
  <c r="AY27" i="52"/>
  <c r="AZ27" i="52"/>
  <c r="BA27" i="52"/>
  <c r="BB27" i="52"/>
  <c r="BC27" i="52"/>
  <c r="AF28" i="52"/>
  <c r="AG28" i="52"/>
  <c r="AH28" i="52"/>
  <c r="AI28" i="52"/>
  <c r="AJ28" i="52"/>
  <c r="AK28" i="52"/>
  <c r="AL28" i="52"/>
  <c r="AM28" i="52"/>
  <c r="AN28" i="52"/>
  <c r="AO28" i="52"/>
  <c r="AP28" i="52"/>
  <c r="AQ28" i="52"/>
  <c r="AR28" i="52"/>
  <c r="AS28" i="52"/>
  <c r="AT28" i="52"/>
  <c r="AU28" i="52"/>
  <c r="AV28" i="52"/>
  <c r="AW28" i="52"/>
  <c r="AX28" i="52"/>
  <c r="AY28" i="52"/>
  <c r="AZ28" i="52"/>
  <c r="BA28" i="52"/>
  <c r="BB28" i="52"/>
  <c r="BC28" i="52"/>
  <c r="AF29" i="52"/>
  <c r="AG29" i="52"/>
  <c r="AH29" i="52"/>
  <c r="AI29" i="52"/>
  <c r="AJ29" i="52"/>
  <c r="AK29" i="52"/>
  <c r="AL29" i="52"/>
  <c r="AM29" i="52"/>
  <c r="AN29" i="52"/>
  <c r="AO29" i="52"/>
  <c r="AP29" i="52"/>
  <c r="AQ29" i="52"/>
  <c r="AR29" i="52"/>
  <c r="AS29" i="52"/>
  <c r="AT29" i="52"/>
  <c r="AU29" i="52"/>
  <c r="AV29" i="52"/>
  <c r="AW29" i="52"/>
  <c r="AX29" i="52"/>
  <c r="AY29" i="52"/>
  <c r="AZ29" i="52"/>
  <c r="BA29" i="52"/>
  <c r="BB29" i="52"/>
  <c r="BC29" i="52"/>
  <c r="AF30" i="52"/>
  <c r="AG30" i="52"/>
  <c r="AH30" i="52"/>
  <c r="AI30" i="52"/>
  <c r="AJ30" i="52"/>
  <c r="AK30" i="52"/>
  <c r="AL30" i="52"/>
  <c r="AM30" i="52"/>
  <c r="AN30" i="52"/>
  <c r="AO30" i="52"/>
  <c r="AP30" i="52"/>
  <c r="AQ30" i="52"/>
  <c r="AR30" i="52"/>
  <c r="AS30" i="52"/>
  <c r="AT30" i="52"/>
  <c r="AU30" i="52"/>
  <c r="AV30" i="52"/>
  <c r="AW30" i="52"/>
  <c r="AX30" i="52"/>
  <c r="AY30" i="52"/>
  <c r="AZ30" i="52"/>
  <c r="BA30" i="52"/>
  <c r="BB30" i="52"/>
  <c r="BC30" i="52"/>
  <c r="AF31" i="52"/>
  <c r="AG31" i="52"/>
  <c r="AH31" i="52"/>
  <c r="AI31" i="52"/>
  <c r="AJ31" i="52"/>
  <c r="AK31" i="52"/>
  <c r="AL31" i="52"/>
  <c r="AM31" i="52"/>
  <c r="AN31" i="52"/>
  <c r="AO31" i="52"/>
  <c r="AP31" i="52"/>
  <c r="AQ31" i="52"/>
  <c r="AR31" i="52"/>
  <c r="AS31" i="52"/>
  <c r="AT31" i="52"/>
  <c r="AU31" i="52"/>
  <c r="AV31" i="52"/>
  <c r="AW31" i="52"/>
  <c r="AX31" i="52"/>
  <c r="AY31" i="52"/>
  <c r="AZ31" i="52"/>
  <c r="BA31" i="52"/>
  <c r="BB31" i="52"/>
  <c r="BC31" i="52"/>
  <c r="AF32" i="52"/>
  <c r="AG32" i="52"/>
  <c r="AH32" i="52"/>
  <c r="AI32" i="52"/>
  <c r="AJ32" i="52"/>
  <c r="AK32" i="52"/>
  <c r="AL32" i="52"/>
  <c r="AM32" i="52"/>
  <c r="AN32" i="52"/>
  <c r="AO32" i="52"/>
  <c r="AP32" i="52"/>
  <c r="AQ32" i="52"/>
  <c r="AR32" i="52"/>
  <c r="AS32" i="52"/>
  <c r="AT32" i="52"/>
  <c r="AU32" i="52"/>
  <c r="AV32" i="52"/>
  <c r="AW32" i="52"/>
  <c r="AX32" i="52"/>
  <c r="AY32" i="52"/>
  <c r="AZ32" i="52"/>
  <c r="BA32" i="52"/>
  <c r="BB32" i="52"/>
  <c r="BC32" i="52"/>
  <c r="AF33" i="52"/>
  <c r="AG33" i="52"/>
  <c r="AH33" i="52"/>
  <c r="AI33" i="52"/>
  <c r="AJ33" i="52"/>
  <c r="AK33" i="52"/>
  <c r="AL33" i="52"/>
  <c r="AM33" i="52"/>
  <c r="AN33" i="52"/>
  <c r="AO33" i="52"/>
  <c r="AP33" i="52"/>
  <c r="AQ33" i="52"/>
  <c r="AR33" i="52"/>
  <c r="AS33" i="52"/>
  <c r="AT33" i="52"/>
  <c r="AU33" i="52"/>
  <c r="AV33" i="52"/>
  <c r="AW33" i="52"/>
  <c r="AX33" i="52"/>
  <c r="AY33" i="52"/>
  <c r="AZ33" i="52"/>
  <c r="BA33" i="52"/>
  <c r="BB33" i="52"/>
  <c r="BC33" i="52"/>
  <c r="AF34" i="52"/>
  <c r="AG34" i="52"/>
  <c r="AH34" i="52"/>
  <c r="AI34" i="52"/>
  <c r="AJ34" i="52"/>
  <c r="AK34" i="52"/>
  <c r="AL34" i="52"/>
  <c r="AM34" i="52"/>
  <c r="AN34" i="52"/>
  <c r="AO34" i="52"/>
  <c r="AP34" i="52"/>
  <c r="AQ34" i="52"/>
  <c r="AR34" i="52"/>
  <c r="AS34" i="52"/>
  <c r="AT34" i="52"/>
  <c r="AU34" i="52"/>
  <c r="AV34" i="52"/>
  <c r="AW34" i="52"/>
  <c r="AX34" i="52"/>
  <c r="AY34" i="52"/>
  <c r="AZ34" i="52"/>
  <c r="BA34" i="52"/>
  <c r="BB34" i="52"/>
  <c r="BC34" i="52"/>
  <c r="AF35" i="52"/>
  <c r="AG35" i="52"/>
  <c r="AH35" i="52"/>
  <c r="AI35" i="52"/>
  <c r="AJ35" i="52"/>
  <c r="AK35" i="52"/>
  <c r="AL35" i="52"/>
  <c r="AM35" i="52"/>
  <c r="AN35" i="52"/>
  <c r="AO35" i="52"/>
  <c r="AP35" i="52"/>
  <c r="AQ35" i="52"/>
  <c r="AR35" i="52"/>
  <c r="AS35" i="52"/>
  <c r="AT35" i="52"/>
  <c r="AU35" i="52"/>
  <c r="AV35" i="52"/>
  <c r="AW35" i="52"/>
  <c r="AX35" i="52"/>
  <c r="AY35" i="52"/>
  <c r="AZ35" i="52"/>
  <c r="BA35" i="52"/>
  <c r="BB35" i="52"/>
  <c r="BC35" i="52"/>
  <c r="AF36" i="52"/>
  <c r="AG36" i="52"/>
  <c r="AH36" i="52"/>
  <c r="AI36" i="52"/>
  <c r="AJ36" i="52"/>
  <c r="AK36" i="52"/>
  <c r="AL36" i="52"/>
  <c r="AM36" i="52"/>
  <c r="AN36" i="52"/>
  <c r="AO36" i="52"/>
  <c r="AP36" i="52"/>
  <c r="AQ36" i="52"/>
  <c r="AR36" i="52"/>
  <c r="AS36" i="52"/>
  <c r="AT36" i="52"/>
  <c r="AU36" i="52"/>
  <c r="AV36" i="52"/>
  <c r="AW36" i="52"/>
  <c r="AX36" i="52"/>
  <c r="AY36" i="52"/>
  <c r="AZ36" i="52"/>
  <c r="BA36" i="52"/>
  <c r="BB36" i="52"/>
  <c r="BC36" i="52"/>
  <c r="AF37" i="52"/>
  <c r="AG37" i="52"/>
  <c r="AH37" i="52"/>
  <c r="AI37" i="52"/>
  <c r="AJ37" i="52"/>
  <c r="AK37" i="52"/>
  <c r="AL37" i="52"/>
  <c r="AM37" i="52"/>
  <c r="AN37" i="52"/>
  <c r="AO37" i="52"/>
  <c r="AP37" i="52"/>
  <c r="AQ37" i="52"/>
  <c r="AR37" i="52"/>
  <c r="AS37" i="52"/>
  <c r="AT37" i="52"/>
  <c r="AU37" i="52"/>
  <c r="AV37" i="52"/>
  <c r="AW37" i="52"/>
  <c r="AX37" i="52"/>
  <c r="AY37" i="52"/>
  <c r="AZ37" i="52"/>
  <c r="BA37" i="52"/>
  <c r="BB37" i="52"/>
  <c r="BC37" i="52"/>
  <c r="AF38" i="52"/>
  <c r="AG38" i="52"/>
  <c r="AH38" i="52"/>
  <c r="AI38" i="52"/>
  <c r="AJ38" i="52"/>
  <c r="AK38" i="52"/>
  <c r="AL38" i="52"/>
  <c r="AM38" i="52"/>
  <c r="AN38" i="52"/>
  <c r="AO38" i="52"/>
  <c r="AP38" i="52"/>
  <c r="AQ38" i="52"/>
  <c r="AR38" i="52"/>
  <c r="AS38" i="52"/>
  <c r="AT38" i="52"/>
  <c r="AU38" i="52"/>
  <c r="AV38" i="52"/>
  <c r="AW38" i="52"/>
  <c r="AX38" i="52"/>
  <c r="AY38" i="52"/>
  <c r="AZ38" i="52"/>
  <c r="BA38" i="52"/>
  <c r="BB38" i="52"/>
  <c r="BC38" i="52"/>
  <c r="AF39" i="52"/>
  <c r="AG39" i="52"/>
  <c r="AH39" i="52"/>
  <c r="AI39" i="52"/>
  <c r="AJ39" i="52"/>
  <c r="AK39" i="52"/>
  <c r="AL39" i="52"/>
  <c r="AM39" i="52"/>
  <c r="AN39" i="52"/>
  <c r="AO39" i="52"/>
  <c r="AP39" i="52"/>
  <c r="AQ39" i="52"/>
  <c r="AR39" i="52"/>
  <c r="AS39" i="52"/>
  <c r="AT39" i="52"/>
  <c r="AU39" i="52"/>
  <c r="AV39" i="52"/>
  <c r="AW39" i="52"/>
  <c r="AX39" i="52"/>
  <c r="AY39" i="52"/>
  <c r="AZ39" i="52"/>
  <c r="BA39" i="52"/>
  <c r="BB39" i="52"/>
  <c r="BC39" i="52"/>
  <c r="AF40" i="52"/>
  <c r="AG40" i="52"/>
  <c r="AH40" i="52"/>
  <c r="AI40" i="52"/>
  <c r="AJ40" i="52"/>
  <c r="AK40" i="52"/>
  <c r="AL40" i="52"/>
  <c r="AM40" i="52"/>
  <c r="AN40" i="52"/>
  <c r="AO40" i="52"/>
  <c r="AP40" i="52"/>
  <c r="AQ40" i="52"/>
  <c r="AR40" i="52"/>
  <c r="AS40" i="52"/>
  <c r="AT40" i="52"/>
  <c r="AU40" i="52"/>
  <c r="AV40" i="52"/>
  <c r="AW40" i="52"/>
  <c r="AX40" i="52"/>
  <c r="AY40" i="52"/>
  <c r="AZ40" i="52"/>
  <c r="BA40" i="52"/>
  <c r="BB40" i="52"/>
  <c r="BC40" i="52"/>
  <c r="AF41" i="52"/>
  <c r="AG41" i="52"/>
  <c r="AH41" i="52"/>
  <c r="AI41" i="52"/>
  <c r="AJ41" i="52"/>
  <c r="AK41" i="52"/>
  <c r="AL41" i="52"/>
  <c r="AM41" i="52"/>
  <c r="AN41" i="52"/>
  <c r="AO41" i="52"/>
  <c r="AP41" i="52"/>
  <c r="AQ41" i="52"/>
  <c r="AR41" i="52"/>
  <c r="AS41" i="52"/>
  <c r="AT41" i="52"/>
  <c r="AU41" i="52"/>
  <c r="AV41" i="52"/>
  <c r="AW41" i="52"/>
  <c r="AX41" i="52"/>
  <c r="AY41" i="52"/>
  <c r="AZ41" i="52"/>
  <c r="BA41" i="52"/>
  <c r="BB41" i="52"/>
  <c r="BC41" i="52"/>
  <c r="AF42" i="52"/>
  <c r="AG42" i="52"/>
  <c r="AH42" i="52"/>
  <c r="AI42" i="52"/>
  <c r="AJ42" i="52"/>
  <c r="AK42" i="52"/>
  <c r="AL42" i="52"/>
  <c r="AM42" i="52"/>
  <c r="AN42" i="52"/>
  <c r="AO42" i="52"/>
  <c r="AP42" i="52"/>
  <c r="AQ42" i="52"/>
  <c r="AR42" i="52"/>
  <c r="AS42" i="52"/>
  <c r="AT42" i="52"/>
  <c r="AU42" i="52"/>
  <c r="AV42" i="52"/>
  <c r="AW42" i="52"/>
  <c r="AX42" i="52"/>
  <c r="AY42" i="52"/>
  <c r="AZ42" i="52"/>
  <c r="BA42" i="52"/>
  <c r="BB42" i="52"/>
  <c r="BC42" i="52"/>
  <c r="AF43" i="52"/>
  <c r="AG43" i="52"/>
  <c r="AH43" i="52"/>
  <c r="AI43" i="52"/>
  <c r="AJ43" i="52"/>
  <c r="AK43" i="52"/>
  <c r="AL43" i="52"/>
  <c r="AM43" i="52"/>
  <c r="AN43" i="52"/>
  <c r="AO43" i="52"/>
  <c r="AP43" i="52"/>
  <c r="AQ43" i="52"/>
  <c r="AR43" i="52"/>
  <c r="AS43" i="52"/>
  <c r="AT43" i="52"/>
  <c r="AU43" i="52"/>
  <c r="AV43" i="52"/>
  <c r="AW43" i="52"/>
  <c r="AX43" i="52"/>
  <c r="AY43" i="52"/>
  <c r="AZ43" i="52"/>
  <c r="BA43" i="52"/>
  <c r="BB43" i="52"/>
  <c r="BC43" i="52"/>
  <c r="AF44" i="52"/>
  <c r="AG44" i="52"/>
  <c r="AH44" i="52"/>
  <c r="AI44" i="52"/>
  <c r="AJ44" i="52"/>
  <c r="AK44" i="52"/>
  <c r="AL44" i="52"/>
  <c r="AM44" i="52"/>
  <c r="AN44" i="52"/>
  <c r="AO44" i="52"/>
  <c r="AP44" i="52"/>
  <c r="AQ44" i="52"/>
  <c r="AR44" i="52"/>
  <c r="AS44" i="52"/>
  <c r="AT44" i="52"/>
  <c r="AU44" i="52"/>
  <c r="AV44" i="52"/>
  <c r="AW44" i="52"/>
  <c r="AX44" i="52"/>
  <c r="AY44" i="52"/>
  <c r="AZ44" i="52"/>
  <c r="BA44" i="52"/>
  <c r="BB44" i="52"/>
  <c r="BC44" i="52"/>
  <c r="AF45" i="52"/>
  <c r="AG45" i="52"/>
  <c r="AH45" i="52"/>
  <c r="AI45" i="52"/>
  <c r="AJ45" i="52"/>
  <c r="AK45" i="52"/>
  <c r="AL45" i="52"/>
  <c r="AM45" i="52"/>
  <c r="AN45" i="52"/>
  <c r="AO45" i="52"/>
  <c r="AP45" i="52"/>
  <c r="AQ45" i="52"/>
  <c r="AR45" i="52"/>
  <c r="AS45" i="52"/>
  <c r="AT45" i="52"/>
  <c r="AU45" i="52"/>
  <c r="AV45" i="52"/>
  <c r="AW45" i="52"/>
  <c r="AX45" i="52"/>
  <c r="AY45" i="52"/>
  <c r="AZ45" i="52"/>
  <c r="BA45" i="52"/>
  <c r="BB45" i="52"/>
  <c r="BC45" i="52"/>
  <c r="AF46" i="52"/>
  <c r="AG46" i="52"/>
  <c r="AH46" i="52"/>
  <c r="AI46" i="52"/>
  <c r="AJ46" i="52"/>
  <c r="AK46" i="52"/>
  <c r="AL46" i="52"/>
  <c r="AM46" i="52"/>
  <c r="AN46" i="52"/>
  <c r="AO46" i="52"/>
  <c r="AP46" i="52"/>
  <c r="AQ46" i="52"/>
  <c r="AR46" i="52"/>
  <c r="AS46" i="52"/>
  <c r="AT46" i="52"/>
  <c r="AU46" i="52"/>
  <c r="AV46" i="52"/>
  <c r="AW46" i="52"/>
  <c r="AX46" i="52"/>
  <c r="AY46" i="52"/>
  <c r="AZ46" i="52"/>
  <c r="BA46" i="52"/>
  <c r="BB46" i="52"/>
  <c r="BC46" i="52"/>
  <c r="AF47" i="52"/>
  <c r="AG47" i="52"/>
  <c r="AH47" i="52"/>
  <c r="AI47" i="52"/>
  <c r="AJ47" i="52"/>
  <c r="AK47" i="52"/>
  <c r="AL47" i="52"/>
  <c r="AM47" i="52"/>
  <c r="AN47" i="52"/>
  <c r="AO47" i="52"/>
  <c r="AP47" i="52"/>
  <c r="AQ47" i="52"/>
  <c r="AR47" i="52"/>
  <c r="AS47" i="52"/>
  <c r="AT47" i="52"/>
  <c r="AU47" i="52"/>
  <c r="AV47" i="52"/>
  <c r="AW47" i="52"/>
  <c r="AX47" i="52"/>
  <c r="AY47" i="52"/>
  <c r="AZ47" i="52"/>
  <c r="BA47" i="52"/>
  <c r="BB47" i="52"/>
  <c r="BC47" i="52"/>
  <c r="AF48" i="52"/>
  <c r="AG48" i="52"/>
  <c r="AH48" i="52"/>
  <c r="AI48" i="52"/>
  <c r="AJ48" i="52"/>
  <c r="AK48" i="52"/>
  <c r="AL48" i="52"/>
  <c r="AM48" i="52"/>
  <c r="AN48" i="52"/>
  <c r="AO48" i="52"/>
  <c r="AP48" i="52"/>
  <c r="AQ48" i="52"/>
  <c r="AR48" i="52"/>
  <c r="AS48" i="52"/>
  <c r="AT48" i="52"/>
  <c r="AU48" i="52"/>
  <c r="AV48" i="52"/>
  <c r="AW48" i="52"/>
  <c r="AX48" i="52"/>
  <c r="AY48" i="52"/>
  <c r="AZ48" i="52"/>
  <c r="BA48" i="52"/>
  <c r="BB48" i="52"/>
  <c r="BC48" i="52"/>
  <c r="AF49" i="52"/>
  <c r="AG49" i="52"/>
  <c r="AH49" i="52"/>
  <c r="AI49" i="52"/>
  <c r="AJ49" i="52"/>
  <c r="AK49" i="52"/>
  <c r="AL49" i="52"/>
  <c r="AM49" i="52"/>
  <c r="AN49" i="52"/>
  <c r="AO49" i="52"/>
  <c r="AP49" i="52"/>
  <c r="AQ49" i="52"/>
  <c r="AR49" i="52"/>
  <c r="AS49" i="52"/>
  <c r="AT49" i="52"/>
  <c r="AU49" i="52"/>
  <c r="AV49" i="52"/>
  <c r="AW49" i="52"/>
  <c r="AX49" i="52"/>
  <c r="AY49" i="52"/>
  <c r="AZ49" i="52"/>
  <c r="BA49" i="52"/>
  <c r="BB49" i="52"/>
  <c r="BC49" i="52"/>
  <c r="AF50" i="52"/>
  <c r="AG50" i="52"/>
  <c r="AH50" i="52"/>
  <c r="AI50" i="52"/>
  <c r="AJ50" i="52"/>
  <c r="AK50" i="52"/>
  <c r="AL50" i="52"/>
  <c r="AM50" i="52"/>
  <c r="AN50" i="52"/>
  <c r="AO50" i="52"/>
  <c r="AP50" i="52"/>
  <c r="AQ50" i="52"/>
  <c r="AR50" i="52"/>
  <c r="AS50" i="52"/>
  <c r="AT50" i="52"/>
  <c r="AU50" i="52"/>
  <c r="AV50" i="52"/>
  <c r="AW50" i="52"/>
  <c r="AX50" i="52"/>
  <c r="AY50" i="52"/>
  <c r="AZ50" i="52"/>
  <c r="BA50" i="52"/>
  <c r="BB50" i="52"/>
  <c r="BC50" i="52"/>
  <c r="G52" i="2"/>
  <c r="AF51" i="52"/>
  <c r="AG51" i="52"/>
  <c r="AH51" i="52"/>
  <c r="AI51" i="52"/>
  <c r="AJ51" i="52"/>
  <c r="AK51" i="52"/>
  <c r="AL51" i="52"/>
  <c r="AM51" i="52"/>
  <c r="AN51" i="52"/>
  <c r="AO51" i="52"/>
  <c r="AP51" i="52"/>
  <c r="AQ51" i="52"/>
  <c r="AR51" i="52"/>
  <c r="AS51" i="52"/>
  <c r="AT51" i="52"/>
  <c r="AU51" i="52"/>
  <c r="AV51" i="52"/>
  <c r="AW51" i="52"/>
  <c r="AX51" i="52"/>
  <c r="AY51" i="52"/>
  <c r="AZ51" i="52"/>
  <c r="BA51" i="52"/>
  <c r="BB51" i="52"/>
  <c r="BC51" i="52"/>
  <c r="AF52" i="52"/>
  <c r="AG52" i="52"/>
  <c r="AH52" i="52"/>
  <c r="AI52" i="52"/>
  <c r="AJ52" i="52"/>
  <c r="AK52" i="52"/>
  <c r="AL52" i="52"/>
  <c r="AM52" i="52"/>
  <c r="AN52" i="52"/>
  <c r="AO52" i="52"/>
  <c r="AP52" i="52"/>
  <c r="AQ52" i="52"/>
  <c r="AR52" i="52"/>
  <c r="AS52" i="52"/>
  <c r="AT52" i="52"/>
  <c r="AU52" i="52"/>
  <c r="AV52" i="52"/>
  <c r="AW52" i="52"/>
  <c r="AX52" i="52"/>
  <c r="AY52" i="52"/>
  <c r="AZ52" i="52"/>
  <c r="BA52" i="52"/>
  <c r="BB52" i="52"/>
  <c r="BC52" i="52"/>
  <c r="AF53" i="52"/>
  <c r="AG53" i="52"/>
  <c r="AH53" i="52"/>
  <c r="AI53" i="52"/>
  <c r="AJ53" i="52"/>
  <c r="AK53" i="52"/>
  <c r="AL53" i="52"/>
  <c r="AM53" i="52"/>
  <c r="AN53" i="52"/>
  <c r="AO53" i="52"/>
  <c r="AP53" i="52"/>
  <c r="AQ53" i="52"/>
  <c r="AR53" i="52"/>
  <c r="AS53" i="52"/>
  <c r="AT53" i="52"/>
  <c r="AU53" i="52"/>
  <c r="AV53" i="52"/>
  <c r="AW53" i="52"/>
  <c r="AX53" i="52"/>
  <c r="AY53" i="52"/>
  <c r="AZ53" i="52"/>
  <c r="BA53" i="52"/>
  <c r="BB53" i="52"/>
  <c r="BC53" i="52"/>
  <c r="AF54" i="52"/>
  <c r="AG54" i="52"/>
  <c r="AH54" i="52"/>
  <c r="AI54" i="52"/>
  <c r="AJ54" i="52"/>
  <c r="AK54" i="52"/>
  <c r="AL54" i="52"/>
  <c r="AM54" i="52"/>
  <c r="AN54" i="52"/>
  <c r="AO54" i="52"/>
  <c r="AP54" i="52"/>
  <c r="AQ54" i="52"/>
  <c r="AR54" i="52"/>
  <c r="AS54" i="52"/>
  <c r="AT54" i="52"/>
  <c r="AU54" i="52"/>
  <c r="AV54" i="52"/>
  <c r="AW54" i="52"/>
  <c r="AX54" i="52"/>
  <c r="AY54" i="52"/>
  <c r="AZ54" i="52"/>
  <c r="BA54" i="52"/>
  <c r="BB54" i="52"/>
  <c r="BC54" i="52"/>
  <c r="AF55" i="52"/>
  <c r="AG55" i="52"/>
  <c r="AH55" i="52"/>
  <c r="AI55" i="52"/>
  <c r="AJ55" i="52"/>
  <c r="AK55" i="52"/>
  <c r="AL55" i="52"/>
  <c r="AM55" i="52"/>
  <c r="AN55" i="52"/>
  <c r="AO55" i="52"/>
  <c r="AP55" i="52"/>
  <c r="AQ55" i="52"/>
  <c r="AR55" i="52"/>
  <c r="AS55" i="52"/>
  <c r="AT55" i="52"/>
  <c r="AU55" i="52"/>
  <c r="AV55" i="52"/>
  <c r="AW55" i="52"/>
  <c r="AX55" i="52"/>
  <c r="AY55" i="52"/>
  <c r="AZ55" i="52"/>
  <c r="BA55" i="52"/>
  <c r="BB55" i="52"/>
  <c r="BC55" i="52"/>
  <c r="AF56" i="52"/>
  <c r="AG56" i="52"/>
  <c r="AH56" i="52"/>
  <c r="AI56" i="52"/>
  <c r="AJ56" i="52"/>
  <c r="AK56" i="52"/>
  <c r="AL56" i="52"/>
  <c r="AM56" i="52"/>
  <c r="AN56" i="52"/>
  <c r="AO56" i="52"/>
  <c r="AP56" i="52"/>
  <c r="AQ56" i="52"/>
  <c r="AR56" i="52"/>
  <c r="AS56" i="52"/>
  <c r="AT56" i="52"/>
  <c r="AU56" i="52"/>
  <c r="AV56" i="52"/>
  <c r="AW56" i="52"/>
  <c r="AX56" i="52"/>
  <c r="AY56" i="52"/>
  <c r="AZ56" i="52"/>
  <c r="BA56" i="52"/>
  <c r="BB56" i="52"/>
  <c r="BC56" i="52"/>
  <c r="AF57" i="52"/>
  <c r="AG57" i="52"/>
  <c r="AH57" i="52"/>
  <c r="AI57" i="52"/>
  <c r="AJ57" i="52"/>
  <c r="AK57" i="52"/>
  <c r="AL57" i="52"/>
  <c r="AM57" i="52"/>
  <c r="AN57" i="52"/>
  <c r="AO57" i="52"/>
  <c r="AP57" i="52"/>
  <c r="AQ57" i="52"/>
  <c r="AR57" i="52"/>
  <c r="AS57" i="52"/>
  <c r="AT57" i="52"/>
  <c r="AU57" i="52"/>
  <c r="AV57" i="52"/>
  <c r="AW57" i="52"/>
  <c r="AX57" i="52"/>
  <c r="AY57" i="52"/>
  <c r="AZ57" i="52"/>
  <c r="BA57" i="52"/>
  <c r="BB57" i="52"/>
  <c r="BC57" i="52"/>
  <c r="AF58" i="52"/>
  <c r="AG58" i="52"/>
  <c r="AH58" i="52"/>
  <c r="AI58" i="52"/>
  <c r="AJ58" i="52"/>
  <c r="AK58" i="52"/>
  <c r="AL58" i="52"/>
  <c r="AM58" i="52"/>
  <c r="AN58" i="52"/>
  <c r="AO58" i="52"/>
  <c r="AP58" i="52"/>
  <c r="AQ58" i="52"/>
  <c r="AR58" i="52"/>
  <c r="AS58" i="52"/>
  <c r="AT58" i="52"/>
  <c r="AU58" i="52"/>
  <c r="AV58" i="52"/>
  <c r="AW58" i="52"/>
  <c r="AX58" i="52"/>
  <c r="AY58" i="52"/>
  <c r="AZ58" i="52"/>
  <c r="BA58" i="52"/>
  <c r="BB58" i="52"/>
  <c r="BC58" i="52"/>
  <c r="AF59" i="52"/>
  <c r="AG59" i="52"/>
  <c r="AH59" i="52"/>
  <c r="AI59" i="52"/>
  <c r="AJ59" i="52"/>
  <c r="AK59" i="52"/>
  <c r="AL59" i="52"/>
  <c r="AM59" i="52"/>
  <c r="AN59" i="52"/>
  <c r="AO59" i="52"/>
  <c r="AP59" i="52"/>
  <c r="AQ59" i="52"/>
  <c r="AR59" i="52"/>
  <c r="AS59" i="52"/>
  <c r="AT59" i="52"/>
  <c r="AU59" i="52"/>
  <c r="AV59" i="52"/>
  <c r="AW59" i="52"/>
  <c r="AX59" i="52"/>
  <c r="AY59" i="52"/>
  <c r="AZ59" i="52"/>
  <c r="BA59" i="52"/>
  <c r="BB59" i="52"/>
  <c r="BC59" i="52"/>
  <c r="AF60" i="52"/>
  <c r="AG60" i="52"/>
  <c r="AH60" i="52"/>
  <c r="AI60" i="52"/>
  <c r="AJ60" i="52"/>
  <c r="AK60" i="52"/>
  <c r="AL60" i="52"/>
  <c r="AM60" i="52"/>
  <c r="AN60" i="52"/>
  <c r="AO60" i="52"/>
  <c r="AP60" i="52"/>
  <c r="AQ60" i="52"/>
  <c r="AR60" i="52"/>
  <c r="AS60" i="52"/>
  <c r="AT60" i="52"/>
  <c r="AU60" i="52"/>
  <c r="AV60" i="52"/>
  <c r="AW60" i="52"/>
  <c r="AX60" i="52"/>
  <c r="AY60" i="52"/>
  <c r="AZ60" i="52"/>
  <c r="BA60" i="52"/>
  <c r="BB60" i="52"/>
  <c r="BC60" i="52"/>
  <c r="AF61" i="52"/>
  <c r="AG61" i="52"/>
  <c r="AH61" i="52"/>
  <c r="AI61" i="52"/>
  <c r="AJ61" i="52"/>
  <c r="AK61" i="52"/>
  <c r="AL61" i="52"/>
  <c r="AM61" i="52"/>
  <c r="AN61" i="52"/>
  <c r="AO61" i="52"/>
  <c r="AP61" i="52"/>
  <c r="AQ61" i="52"/>
  <c r="AR61" i="52"/>
  <c r="AS61" i="52"/>
  <c r="AT61" i="52"/>
  <c r="AU61" i="52"/>
  <c r="AV61" i="52"/>
  <c r="AW61" i="52"/>
  <c r="AX61" i="52"/>
  <c r="AY61" i="52"/>
  <c r="AZ61" i="52"/>
  <c r="BA61" i="52"/>
  <c r="BB61" i="52"/>
  <c r="BC61" i="52"/>
  <c r="AF62" i="52"/>
  <c r="AG62" i="52"/>
  <c r="AH62" i="52"/>
  <c r="AI62" i="52"/>
  <c r="AJ62" i="52"/>
  <c r="AK62" i="52"/>
  <c r="AL62" i="52"/>
  <c r="AM62" i="52"/>
  <c r="AN62" i="52"/>
  <c r="AO62" i="52"/>
  <c r="AP62" i="52"/>
  <c r="AQ62" i="52"/>
  <c r="AR62" i="52"/>
  <c r="AS62" i="52"/>
  <c r="AT62" i="52"/>
  <c r="AU62" i="52"/>
  <c r="AV62" i="52"/>
  <c r="AW62" i="52"/>
  <c r="AX62" i="52"/>
  <c r="AY62" i="52"/>
  <c r="AZ62" i="52"/>
  <c r="BA62" i="52"/>
  <c r="BB62" i="52"/>
  <c r="BC62" i="52"/>
  <c r="G67" i="2"/>
  <c r="G66" i="2"/>
  <c r="G69" i="2"/>
  <c r="G65" i="2"/>
  <c r="G71" i="2"/>
  <c r="G64" i="2"/>
  <c r="AF63" i="52"/>
  <c r="G67" i="26"/>
  <c r="G66" i="26"/>
  <c r="G69" i="26"/>
  <c r="G65" i="26"/>
  <c r="G71" i="26"/>
  <c r="G64" i="26"/>
  <c r="AG63" i="52"/>
  <c r="G67" i="27"/>
  <c r="G66" i="27"/>
  <c r="G69" i="27"/>
  <c r="G65" i="27"/>
  <c r="G71" i="27"/>
  <c r="G64" i="27"/>
  <c r="AH63" i="52"/>
  <c r="G67" i="50"/>
  <c r="G66" i="50"/>
  <c r="G69" i="50"/>
  <c r="G65" i="50"/>
  <c r="G71" i="50"/>
  <c r="G64" i="50"/>
  <c r="AI63" i="52"/>
  <c r="G67" i="49"/>
  <c r="G66" i="49"/>
  <c r="G69" i="49"/>
  <c r="G65" i="49"/>
  <c r="G71" i="49"/>
  <c r="G64" i="49"/>
  <c r="AJ63" i="52"/>
  <c r="G67" i="47"/>
  <c r="G66" i="47"/>
  <c r="G69" i="47"/>
  <c r="G65" i="47"/>
  <c r="G71" i="47"/>
  <c r="G64" i="47"/>
  <c r="AK63" i="52"/>
  <c r="G67" i="45"/>
  <c r="G66" i="45"/>
  <c r="G69" i="45"/>
  <c r="G65" i="45"/>
  <c r="G71" i="45"/>
  <c r="G64" i="45"/>
  <c r="AL63" i="52"/>
  <c r="G67" i="48"/>
  <c r="G66" i="48"/>
  <c r="G69" i="48"/>
  <c r="G65" i="48"/>
  <c r="G71" i="48"/>
  <c r="G64" i="48"/>
  <c r="AM63" i="52"/>
  <c r="G67" i="46"/>
  <c r="G66" i="46"/>
  <c r="G69" i="46"/>
  <c r="G65" i="46"/>
  <c r="G71" i="46"/>
  <c r="G64" i="46"/>
  <c r="AN63" i="52"/>
  <c r="G67" i="44"/>
  <c r="G66" i="44"/>
  <c r="G69" i="44"/>
  <c r="G65" i="44"/>
  <c r="G71" i="44"/>
  <c r="G64" i="44"/>
  <c r="AO63" i="52"/>
  <c r="G67" i="43"/>
  <c r="G66" i="43"/>
  <c r="G69" i="43"/>
  <c r="G65" i="43"/>
  <c r="G71" i="43"/>
  <c r="G64" i="43"/>
  <c r="AP63" i="52"/>
  <c r="G67" i="42"/>
  <c r="G66" i="42"/>
  <c r="G69" i="42"/>
  <c r="G65" i="42"/>
  <c r="G71" i="42"/>
  <c r="G64" i="42"/>
  <c r="AQ63" i="52"/>
  <c r="G67" i="41"/>
  <c r="G66" i="41"/>
  <c r="G69" i="41"/>
  <c r="G65" i="41"/>
  <c r="G71" i="41"/>
  <c r="G64" i="41"/>
  <c r="AR63" i="52"/>
  <c r="G67" i="29"/>
  <c r="G66" i="29"/>
  <c r="G69" i="29"/>
  <c r="G65" i="29"/>
  <c r="G71" i="29"/>
  <c r="G64" i="29"/>
  <c r="AS63" i="52"/>
  <c r="G67" i="40"/>
  <c r="G66" i="40"/>
  <c r="G69" i="40"/>
  <c r="G65" i="40"/>
  <c r="G71" i="40"/>
  <c r="G64" i="40"/>
  <c r="AT63" i="52"/>
  <c r="G67" i="34"/>
  <c r="G66" i="34"/>
  <c r="G69" i="34"/>
  <c r="G65" i="34"/>
  <c r="G71" i="34"/>
  <c r="G64" i="34"/>
  <c r="AU63" i="52"/>
  <c r="G67" i="39"/>
  <c r="G66" i="39"/>
  <c r="G69" i="39"/>
  <c r="G65" i="39"/>
  <c r="G71" i="39"/>
  <c r="G64" i="39"/>
  <c r="AV63" i="52"/>
  <c r="G67" i="30"/>
  <c r="G66" i="30"/>
  <c r="G69" i="30"/>
  <c r="G65" i="30"/>
  <c r="G71" i="30"/>
  <c r="G64" i="30"/>
  <c r="AW63" i="52"/>
  <c r="G67" i="38"/>
  <c r="G66" i="38"/>
  <c r="G69" i="38"/>
  <c r="G65" i="38"/>
  <c r="G71" i="38"/>
  <c r="G64" i="38"/>
  <c r="AX63" i="52"/>
  <c r="G67" i="37"/>
  <c r="G66" i="37"/>
  <c r="G69" i="37"/>
  <c r="G65" i="37"/>
  <c r="G71" i="37"/>
  <c r="G64" i="37"/>
  <c r="AY63" i="52"/>
  <c r="G67" i="31"/>
  <c r="G66" i="31"/>
  <c r="G69" i="31"/>
  <c r="G65" i="31"/>
  <c r="G71" i="31"/>
  <c r="G64" i="31"/>
  <c r="AZ63" i="52"/>
  <c r="G67" i="36"/>
  <c r="G66" i="36"/>
  <c r="G69" i="36"/>
  <c r="G65" i="36"/>
  <c r="G71" i="36"/>
  <c r="G64" i="36"/>
  <c r="BA63" i="52"/>
  <c r="G67" i="35"/>
  <c r="G66" i="35"/>
  <c r="G69" i="35"/>
  <c r="G65" i="35"/>
  <c r="G71" i="35"/>
  <c r="G64" i="35"/>
  <c r="BB63" i="52"/>
  <c r="G67" i="32"/>
  <c r="G66" i="32"/>
  <c r="G69" i="32"/>
  <c r="G65" i="32"/>
  <c r="G71" i="32"/>
  <c r="G64" i="32"/>
  <c r="BC63" i="52"/>
  <c r="AF64" i="52"/>
  <c r="AG64" i="52"/>
  <c r="AH64" i="52"/>
  <c r="AI64" i="52"/>
  <c r="AJ64" i="52"/>
  <c r="AK64" i="52"/>
  <c r="AL64" i="52"/>
  <c r="AM64" i="52"/>
  <c r="AN64" i="52"/>
  <c r="AO64" i="52"/>
  <c r="AP64" i="52"/>
  <c r="AQ64" i="52"/>
  <c r="AR64" i="52"/>
  <c r="AS64" i="52"/>
  <c r="AT64" i="52"/>
  <c r="AU64" i="52"/>
  <c r="AV64" i="52"/>
  <c r="AW64" i="52"/>
  <c r="AX64" i="52"/>
  <c r="AY64" i="52"/>
  <c r="AZ64" i="52"/>
  <c r="BA64" i="52"/>
  <c r="BB64" i="52"/>
  <c r="BC64" i="52"/>
  <c r="AF65" i="52"/>
  <c r="AG65" i="52"/>
  <c r="AH65" i="52"/>
  <c r="AI65" i="52"/>
  <c r="AJ65" i="52"/>
  <c r="AK65" i="52"/>
  <c r="AL65" i="52"/>
  <c r="AM65" i="52"/>
  <c r="AN65" i="52"/>
  <c r="AO65" i="52"/>
  <c r="AP65" i="52"/>
  <c r="AQ65" i="52"/>
  <c r="AR65" i="52"/>
  <c r="AS65" i="52"/>
  <c r="AT65" i="52"/>
  <c r="AU65" i="52"/>
  <c r="AV65" i="52"/>
  <c r="AW65" i="52"/>
  <c r="AX65" i="52"/>
  <c r="AY65" i="52"/>
  <c r="AZ65" i="52"/>
  <c r="BA65" i="52"/>
  <c r="BB65" i="52"/>
  <c r="BC65" i="52"/>
  <c r="AF66" i="52"/>
  <c r="AG66" i="52"/>
  <c r="AH66" i="52"/>
  <c r="AI66" i="52"/>
  <c r="AJ66" i="52"/>
  <c r="AK66" i="52"/>
  <c r="AL66" i="52"/>
  <c r="AM66" i="52"/>
  <c r="AN66" i="52"/>
  <c r="AO66" i="52"/>
  <c r="AP66" i="52"/>
  <c r="AQ66" i="52"/>
  <c r="AR66" i="52"/>
  <c r="AS66" i="52"/>
  <c r="AT66" i="52"/>
  <c r="AU66" i="52"/>
  <c r="AV66" i="52"/>
  <c r="AW66" i="52"/>
  <c r="AX66" i="52"/>
  <c r="AY66" i="52"/>
  <c r="AZ66" i="52"/>
  <c r="BA66" i="52"/>
  <c r="BB66" i="52"/>
  <c r="BC66" i="52"/>
  <c r="AF67" i="52"/>
  <c r="AG67" i="52"/>
  <c r="AH67" i="52"/>
  <c r="AI67" i="52"/>
  <c r="AJ67" i="52"/>
  <c r="AK67" i="52"/>
  <c r="AL67" i="52"/>
  <c r="AM67" i="52"/>
  <c r="AN67" i="52"/>
  <c r="AO67" i="52"/>
  <c r="AP67" i="52"/>
  <c r="AQ67" i="52"/>
  <c r="AR67" i="52"/>
  <c r="AS67" i="52"/>
  <c r="AT67" i="52"/>
  <c r="AU67" i="52"/>
  <c r="AV67" i="52"/>
  <c r="AW67" i="52"/>
  <c r="AX67" i="52"/>
  <c r="AY67" i="52"/>
  <c r="AZ67" i="52"/>
  <c r="BA67" i="52"/>
  <c r="BB67" i="52"/>
  <c r="BC67" i="52"/>
  <c r="AF68" i="52"/>
  <c r="AG68" i="52"/>
  <c r="AH68" i="52"/>
  <c r="AI68" i="52"/>
  <c r="AJ68" i="52"/>
  <c r="AK68" i="52"/>
  <c r="AL68" i="52"/>
  <c r="AM68" i="52"/>
  <c r="AN68" i="52"/>
  <c r="AO68" i="52"/>
  <c r="AP68" i="52"/>
  <c r="AQ68" i="52"/>
  <c r="AR68" i="52"/>
  <c r="AS68" i="52"/>
  <c r="AT68" i="52"/>
  <c r="AU68" i="52"/>
  <c r="AV68" i="52"/>
  <c r="AW68" i="52"/>
  <c r="AX68" i="52"/>
  <c r="AY68" i="52"/>
  <c r="AZ68" i="52"/>
  <c r="BA68" i="52"/>
  <c r="BB68" i="52"/>
  <c r="BC68" i="52"/>
  <c r="AF69" i="52"/>
  <c r="AG69" i="52"/>
  <c r="AH69" i="52"/>
  <c r="AI69" i="52"/>
  <c r="AJ69" i="52"/>
  <c r="AK69" i="52"/>
  <c r="AL69" i="52"/>
  <c r="AM69" i="52"/>
  <c r="AN69" i="52"/>
  <c r="AO69" i="52"/>
  <c r="AP69" i="52"/>
  <c r="AQ69" i="52"/>
  <c r="AR69" i="52"/>
  <c r="AS69" i="52"/>
  <c r="AT69" i="52"/>
  <c r="AU69" i="52"/>
  <c r="AV69" i="52"/>
  <c r="AW69" i="52"/>
  <c r="AX69" i="52"/>
  <c r="AY69" i="52"/>
  <c r="AZ69" i="52"/>
  <c r="BA69" i="52"/>
  <c r="BB69" i="52"/>
  <c r="BC69" i="52"/>
  <c r="AF70" i="52"/>
  <c r="AG70" i="52"/>
  <c r="AH70" i="52"/>
  <c r="AI70" i="52"/>
  <c r="AJ70" i="52"/>
  <c r="AK70" i="52"/>
  <c r="AL70" i="52"/>
  <c r="AM70" i="52"/>
  <c r="AN70" i="52"/>
  <c r="AO70" i="52"/>
  <c r="AP70" i="52"/>
  <c r="AQ70" i="52"/>
  <c r="AR70" i="52"/>
  <c r="AS70" i="52"/>
  <c r="AT70" i="52"/>
  <c r="AU70" i="52"/>
  <c r="AV70" i="52"/>
  <c r="AW70" i="52"/>
  <c r="AX70" i="52"/>
  <c r="AY70" i="52"/>
  <c r="AZ70" i="52"/>
  <c r="BA70" i="52"/>
  <c r="BB70" i="52"/>
  <c r="BC70" i="52"/>
  <c r="AF71" i="52"/>
  <c r="AG71" i="52"/>
  <c r="AH71" i="52"/>
  <c r="AI71" i="52"/>
  <c r="AJ71" i="52"/>
  <c r="AK71" i="52"/>
  <c r="AL71" i="52"/>
  <c r="AM71" i="52"/>
  <c r="AN71" i="52"/>
  <c r="AO71" i="52"/>
  <c r="AP71" i="52"/>
  <c r="AQ71" i="52"/>
  <c r="AR71" i="52"/>
  <c r="AS71" i="52"/>
  <c r="AT71" i="52"/>
  <c r="AU71" i="52"/>
  <c r="AV71" i="52"/>
  <c r="AW71" i="52"/>
  <c r="AX71" i="52"/>
  <c r="AY71" i="52"/>
  <c r="AZ71" i="52"/>
  <c r="BA71" i="52"/>
  <c r="BB71" i="52"/>
  <c r="BC71" i="52"/>
  <c r="G7" i="32"/>
  <c r="BC6" i="52"/>
  <c r="G7" i="35"/>
  <c r="BB6" i="52"/>
  <c r="G7" i="36"/>
  <c r="BA6" i="52"/>
  <c r="G7" i="31"/>
  <c r="AZ6" i="52"/>
  <c r="G7" i="37"/>
  <c r="AY6" i="52"/>
  <c r="G7" i="38"/>
  <c r="AX6" i="52"/>
  <c r="G7" i="30"/>
  <c r="AW6" i="52"/>
  <c r="G7" i="39"/>
  <c r="AV6" i="52"/>
  <c r="G7" i="34"/>
  <c r="AU6" i="52"/>
  <c r="G7" i="40"/>
  <c r="AT6" i="52"/>
  <c r="G7" i="29"/>
  <c r="AS6" i="52"/>
  <c r="G7" i="41"/>
  <c r="AR6" i="52"/>
  <c r="G7" i="42"/>
  <c r="AQ6" i="52"/>
  <c r="G7" i="43"/>
  <c r="AP6" i="52"/>
  <c r="G7" i="44"/>
  <c r="AO6" i="52"/>
  <c r="G7" i="46"/>
  <c r="AN6" i="52"/>
  <c r="G7" i="48"/>
  <c r="AM6" i="52"/>
  <c r="G7" i="45"/>
  <c r="AL6" i="52"/>
  <c r="G7" i="47"/>
  <c r="AK6" i="52"/>
  <c r="G7" i="49"/>
  <c r="AJ6" i="52"/>
  <c r="G7" i="50"/>
  <c r="AI6" i="52"/>
  <c r="G7" i="27"/>
  <c r="AH6" i="52"/>
  <c r="G7" i="26"/>
  <c r="AG6" i="52"/>
  <c r="G7" i="2"/>
  <c r="AF6" i="52"/>
  <c r="EA6" i="52"/>
  <c r="DB71" i="52"/>
  <c r="DB70" i="52"/>
  <c r="DB69" i="52"/>
  <c r="DB68" i="52"/>
  <c r="DB67" i="52"/>
  <c r="DB66" i="52"/>
  <c r="DB65" i="52"/>
  <c r="DB64" i="52"/>
  <c r="DB63" i="52"/>
  <c r="DB62" i="52"/>
  <c r="DB61" i="52"/>
  <c r="DB60" i="52"/>
  <c r="DB59" i="52"/>
  <c r="DB58" i="52"/>
  <c r="DB57" i="52"/>
  <c r="DB56" i="52"/>
  <c r="DB55" i="52"/>
  <c r="DB54" i="52"/>
  <c r="DB53" i="52"/>
  <c r="DB52" i="52"/>
  <c r="DB51" i="52"/>
  <c r="DB50" i="52"/>
  <c r="DB49" i="52"/>
  <c r="DB48" i="52"/>
  <c r="DB47" i="52"/>
  <c r="DB46" i="52"/>
  <c r="DB45" i="52"/>
  <c r="DB44" i="52"/>
  <c r="DB43" i="52"/>
  <c r="DB42" i="52"/>
  <c r="DB41" i="52"/>
  <c r="DB40" i="52"/>
  <c r="DB39" i="52"/>
  <c r="DB38" i="52"/>
  <c r="DB37" i="52"/>
  <c r="DB36" i="52"/>
  <c r="DB35" i="52"/>
  <c r="DB34" i="52"/>
  <c r="DB33" i="52"/>
  <c r="DB32" i="52"/>
  <c r="DB31" i="52"/>
  <c r="DB30" i="52"/>
  <c r="DB29" i="52"/>
  <c r="DB28" i="52"/>
  <c r="DB27" i="52"/>
  <c r="DB26" i="52"/>
  <c r="DB25" i="52"/>
  <c r="DB24" i="52"/>
  <c r="DB23" i="52"/>
  <c r="DB22" i="52"/>
  <c r="DB21" i="52"/>
  <c r="DB20" i="52"/>
  <c r="DB19" i="52"/>
  <c r="DB18" i="52"/>
  <c r="DB17" i="52"/>
  <c r="DB16" i="52"/>
  <c r="DB15" i="52"/>
  <c r="DB14" i="52"/>
  <c r="DB13" i="52"/>
  <c r="DB12" i="52"/>
  <c r="DB11" i="52"/>
  <c r="DB10" i="52"/>
  <c r="DB9" i="52"/>
  <c r="DB8" i="52"/>
  <c r="DB7" i="52"/>
  <c r="DB6" i="52"/>
  <c r="BD65" i="52"/>
  <c r="BD49" i="52"/>
  <c r="BD33" i="52"/>
  <c r="BD13" i="52"/>
  <c r="F12" i="49"/>
  <c r="F16" i="49"/>
  <c r="F18" i="49"/>
  <c r="F21" i="49"/>
  <c r="F25" i="49"/>
  <c r="F11" i="49"/>
  <c r="F10" i="49"/>
  <c r="F30" i="49"/>
  <c r="F29" i="49"/>
  <c r="F37" i="49"/>
  <c r="F44" i="49"/>
  <c r="F35" i="49"/>
  <c r="F50" i="49"/>
  <c r="F53" i="49"/>
  <c r="F57" i="49"/>
  <c r="F28" i="49"/>
  <c r="F9" i="49"/>
  <c r="F61" i="49"/>
  <c r="F60" i="49"/>
  <c r="F59" i="49"/>
  <c r="F8" i="49"/>
  <c r="K7" i="52"/>
  <c r="F12" i="47"/>
  <c r="F16" i="47"/>
  <c r="F18" i="47"/>
  <c r="F21" i="47"/>
  <c r="F25" i="47"/>
  <c r="F11" i="47"/>
  <c r="F10" i="47"/>
  <c r="F30" i="47"/>
  <c r="F29" i="47"/>
  <c r="F37" i="47"/>
  <c r="F44" i="47"/>
  <c r="F35" i="47"/>
  <c r="F50" i="47"/>
  <c r="F53" i="47"/>
  <c r="F57" i="47"/>
  <c r="F28" i="47"/>
  <c r="F9" i="47"/>
  <c r="F61" i="47"/>
  <c r="F60" i="47"/>
  <c r="F59" i="47"/>
  <c r="F8" i="47"/>
  <c r="L7" i="52"/>
  <c r="F12" i="45"/>
  <c r="F16" i="45"/>
  <c r="F18" i="45"/>
  <c r="F21" i="45"/>
  <c r="F25" i="45"/>
  <c r="F11" i="45"/>
  <c r="F10" i="45"/>
  <c r="F30" i="45"/>
  <c r="F29" i="45"/>
  <c r="F37" i="45"/>
  <c r="F44" i="45"/>
  <c r="F35" i="45"/>
  <c r="F50" i="45"/>
  <c r="F53" i="45"/>
  <c r="F57" i="45"/>
  <c r="F28" i="45"/>
  <c r="F9" i="45"/>
  <c r="F61" i="45"/>
  <c r="F60" i="45"/>
  <c r="F59" i="45"/>
  <c r="F8" i="45"/>
  <c r="M7" i="52"/>
  <c r="F12" i="48"/>
  <c r="F16" i="48"/>
  <c r="F18" i="48"/>
  <c r="F21" i="48"/>
  <c r="F25" i="48"/>
  <c r="F11" i="48"/>
  <c r="F10" i="48"/>
  <c r="F30" i="48"/>
  <c r="F29" i="48"/>
  <c r="F37" i="48"/>
  <c r="F44" i="48"/>
  <c r="F35" i="48"/>
  <c r="F50" i="48"/>
  <c r="F53" i="48"/>
  <c r="F57" i="48"/>
  <c r="F28" i="48"/>
  <c r="F9" i="48"/>
  <c r="F61" i="48"/>
  <c r="F60" i="48"/>
  <c r="F59" i="48"/>
  <c r="F8" i="48"/>
  <c r="N7" i="52"/>
  <c r="F12" i="46"/>
  <c r="F16" i="46"/>
  <c r="F18" i="46"/>
  <c r="F21" i="46"/>
  <c r="F25" i="46"/>
  <c r="F11" i="46"/>
  <c r="F10" i="46"/>
  <c r="F30" i="46"/>
  <c r="F29" i="46"/>
  <c r="F37" i="46"/>
  <c r="F44" i="46"/>
  <c r="F35" i="46"/>
  <c r="F50" i="46"/>
  <c r="F53" i="46"/>
  <c r="F57" i="46"/>
  <c r="F28" i="46"/>
  <c r="F9" i="46"/>
  <c r="F61" i="46"/>
  <c r="F60" i="46"/>
  <c r="F59" i="46"/>
  <c r="F8" i="46"/>
  <c r="O7" i="52"/>
  <c r="F12" i="44"/>
  <c r="F16" i="44"/>
  <c r="F18" i="44"/>
  <c r="F21" i="44"/>
  <c r="F25" i="44"/>
  <c r="F11" i="44"/>
  <c r="F10" i="44"/>
  <c r="F30" i="44"/>
  <c r="F29" i="44"/>
  <c r="F37" i="44"/>
  <c r="F44" i="44"/>
  <c r="F35" i="44"/>
  <c r="F50" i="44"/>
  <c r="F53" i="44"/>
  <c r="F57" i="44"/>
  <c r="F28" i="44"/>
  <c r="F9" i="44"/>
  <c r="F61" i="44"/>
  <c r="F60" i="44"/>
  <c r="F59" i="44"/>
  <c r="F8" i="44"/>
  <c r="P7" i="52"/>
  <c r="F12" i="43"/>
  <c r="F16" i="43"/>
  <c r="F18" i="43"/>
  <c r="F21" i="43"/>
  <c r="F25" i="43"/>
  <c r="F11" i="43"/>
  <c r="F10" i="43"/>
  <c r="F30" i="43"/>
  <c r="F29" i="43"/>
  <c r="F37" i="43"/>
  <c r="F44" i="43"/>
  <c r="F35" i="43"/>
  <c r="F50" i="43"/>
  <c r="F53" i="43"/>
  <c r="F57" i="43"/>
  <c r="F28" i="43"/>
  <c r="F9" i="43"/>
  <c r="F61" i="43"/>
  <c r="F60" i="43"/>
  <c r="F59" i="43"/>
  <c r="F8" i="43"/>
  <c r="Q7" i="52"/>
  <c r="F12" i="42"/>
  <c r="F16" i="42"/>
  <c r="F18" i="42"/>
  <c r="F21" i="42"/>
  <c r="F25" i="42"/>
  <c r="F11" i="42"/>
  <c r="F10" i="42"/>
  <c r="F30" i="42"/>
  <c r="F29" i="42"/>
  <c r="F37" i="42"/>
  <c r="F44" i="42"/>
  <c r="F35" i="42"/>
  <c r="F50" i="42"/>
  <c r="F53" i="42"/>
  <c r="F57" i="42"/>
  <c r="F28" i="42"/>
  <c r="F9" i="42"/>
  <c r="F61" i="42"/>
  <c r="F60" i="42"/>
  <c r="F59" i="42"/>
  <c r="F8" i="42"/>
  <c r="R7" i="52"/>
  <c r="F12" i="41"/>
  <c r="F16" i="41"/>
  <c r="F18" i="41"/>
  <c r="F21" i="41"/>
  <c r="F25" i="41"/>
  <c r="F11" i="41"/>
  <c r="F10" i="41"/>
  <c r="F30" i="41"/>
  <c r="F29" i="41"/>
  <c r="F37" i="41"/>
  <c r="F44" i="41"/>
  <c r="F35" i="41"/>
  <c r="F50" i="41"/>
  <c r="F53" i="41"/>
  <c r="F57" i="41"/>
  <c r="F28" i="41"/>
  <c r="F9" i="41"/>
  <c r="F61" i="41"/>
  <c r="F60" i="41"/>
  <c r="F59" i="41"/>
  <c r="F8" i="41"/>
  <c r="S7" i="52"/>
  <c r="F12" i="29"/>
  <c r="F16" i="29"/>
  <c r="F18" i="29"/>
  <c r="F21" i="29"/>
  <c r="F25" i="29"/>
  <c r="F11" i="29"/>
  <c r="F10" i="29"/>
  <c r="F30" i="29"/>
  <c r="F29" i="29"/>
  <c r="F37" i="29"/>
  <c r="F44" i="29"/>
  <c r="F35" i="29"/>
  <c r="F50" i="29"/>
  <c r="F53" i="29"/>
  <c r="F57" i="29"/>
  <c r="F28" i="29"/>
  <c r="F9" i="29"/>
  <c r="F61" i="29"/>
  <c r="F60" i="29"/>
  <c r="F59" i="29"/>
  <c r="F8" i="29"/>
  <c r="T7" i="52"/>
  <c r="F12" i="40"/>
  <c r="F16" i="40"/>
  <c r="F18" i="40"/>
  <c r="F21" i="40"/>
  <c r="F25" i="40"/>
  <c r="F11" i="40"/>
  <c r="F10" i="40"/>
  <c r="F30" i="40"/>
  <c r="F29" i="40"/>
  <c r="F37" i="40"/>
  <c r="F44" i="40"/>
  <c r="F35" i="40"/>
  <c r="F50" i="40"/>
  <c r="F53" i="40"/>
  <c r="F57" i="40"/>
  <c r="F28" i="40"/>
  <c r="F9" i="40"/>
  <c r="F61" i="40"/>
  <c r="F60" i="40"/>
  <c r="F59" i="40"/>
  <c r="F8" i="40"/>
  <c r="U7" i="52"/>
  <c r="F12" i="34"/>
  <c r="F16" i="34"/>
  <c r="F18" i="34"/>
  <c r="F21" i="34"/>
  <c r="F25" i="34"/>
  <c r="F11" i="34"/>
  <c r="F10" i="34"/>
  <c r="F30" i="34"/>
  <c r="F29" i="34"/>
  <c r="F37" i="34"/>
  <c r="F44" i="34"/>
  <c r="F35" i="34"/>
  <c r="F50" i="34"/>
  <c r="F53" i="34"/>
  <c r="F57" i="34"/>
  <c r="F28" i="34"/>
  <c r="F9" i="34"/>
  <c r="F61" i="34"/>
  <c r="F60" i="34"/>
  <c r="F59" i="34"/>
  <c r="F8" i="34"/>
  <c r="V7" i="52"/>
  <c r="F12" i="39"/>
  <c r="F16" i="39"/>
  <c r="F18" i="39"/>
  <c r="F21" i="39"/>
  <c r="F25" i="39"/>
  <c r="F11" i="39"/>
  <c r="F10" i="39"/>
  <c r="F30" i="39"/>
  <c r="F29" i="39"/>
  <c r="F37" i="39"/>
  <c r="F44" i="39"/>
  <c r="F35" i="39"/>
  <c r="F50" i="39"/>
  <c r="F53" i="39"/>
  <c r="F57" i="39"/>
  <c r="F28" i="39"/>
  <c r="F9" i="39"/>
  <c r="F61" i="39"/>
  <c r="F60" i="39"/>
  <c r="F59" i="39"/>
  <c r="F8" i="39"/>
  <c r="W7" i="52"/>
  <c r="F12" i="30"/>
  <c r="F16" i="30"/>
  <c r="F18" i="30"/>
  <c r="F21" i="30"/>
  <c r="F25" i="30"/>
  <c r="F11" i="30"/>
  <c r="F10" i="30"/>
  <c r="F30" i="30"/>
  <c r="F29" i="30"/>
  <c r="F37" i="30"/>
  <c r="F44" i="30"/>
  <c r="F35" i="30"/>
  <c r="F50" i="30"/>
  <c r="F53" i="30"/>
  <c r="F57" i="30"/>
  <c r="F28" i="30"/>
  <c r="F9" i="30"/>
  <c r="F61" i="30"/>
  <c r="F60" i="30"/>
  <c r="F59" i="30"/>
  <c r="F8" i="30"/>
  <c r="X7" i="52"/>
  <c r="F12" i="38"/>
  <c r="F16" i="38"/>
  <c r="F18" i="38"/>
  <c r="F21" i="38"/>
  <c r="F25" i="38"/>
  <c r="F11" i="38"/>
  <c r="F10" i="38"/>
  <c r="F30" i="38"/>
  <c r="F29" i="38"/>
  <c r="F37" i="38"/>
  <c r="F44" i="38"/>
  <c r="F35" i="38"/>
  <c r="F50" i="38"/>
  <c r="F53" i="38"/>
  <c r="F57" i="38"/>
  <c r="F28" i="38"/>
  <c r="F9" i="38"/>
  <c r="F61" i="38"/>
  <c r="F60" i="38"/>
  <c r="F59" i="38"/>
  <c r="F8" i="38"/>
  <c r="Y7" i="52"/>
  <c r="F14" i="37"/>
  <c r="F12" i="37"/>
  <c r="F16" i="37"/>
  <c r="F18" i="37"/>
  <c r="F21" i="37"/>
  <c r="F25" i="37"/>
  <c r="F11" i="37"/>
  <c r="F10" i="37"/>
  <c r="F30" i="37"/>
  <c r="F29" i="37"/>
  <c r="F37" i="37"/>
  <c r="F44" i="37"/>
  <c r="F35" i="37"/>
  <c r="F50" i="37"/>
  <c r="F53" i="37"/>
  <c r="F57" i="37"/>
  <c r="F28" i="37"/>
  <c r="F9" i="37"/>
  <c r="F61" i="37"/>
  <c r="F60" i="37"/>
  <c r="F59" i="37"/>
  <c r="F8" i="37"/>
  <c r="Z7" i="52"/>
  <c r="F12" i="31"/>
  <c r="F16" i="31"/>
  <c r="F18" i="31"/>
  <c r="F21" i="31"/>
  <c r="F25" i="31"/>
  <c r="F11" i="31"/>
  <c r="F10" i="31"/>
  <c r="F30" i="31"/>
  <c r="F29" i="31"/>
  <c r="F37" i="31"/>
  <c r="F44" i="31"/>
  <c r="F35" i="31"/>
  <c r="F50" i="31"/>
  <c r="F53" i="31"/>
  <c r="F57" i="31"/>
  <c r="F28" i="31"/>
  <c r="F9" i="31"/>
  <c r="F61" i="31"/>
  <c r="F60" i="31"/>
  <c r="F59" i="31"/>
  <c r="F8" i="31"/>
  <c r="AA7" i="52"/>
  <c r="F12" i="36"/>
  <c r="F16" i="36"/>
  <c r="F18" i="36"/>
  <c r="F21" i="36"/>
  <c r="F25" i="36"/>
  <c r="F11" i="36"/>
  <c r="F10" i="36"/>
  <c r="F30" i="36"/>
  <c r="F29" i="36"/>
  <c r="F37" i="36"/>
  <c r="F44" i="36"/>
  <c r="F35" i="36"/>
  <c r="F50" i="36"/>
  <c r="F53" i="36"/>
  <c r="F57" i="36"/>
  <c r="F28" i="36"/>
  <c r="F9" i="36"/>
  <c r="F61" i="36"/>
  <c r="F60" i="36"/>
  <c r="F59" i="36"/>
  <c r="F8" i="36"/>
  <c r="AB7" i="52"/>
  <c r="F12" i="35"/>
  <c r="F16" i="35"/>
  <c r="F18" i="35"/>
  <c r="F21" i="35"/>
  <c r="F25" i="35"/>
  <c r="F11" i="35"/>
  <c r="F10" i="35"/>
  <c r="F30" i="35"/>
  <c r="F29" i="35"/>
  <c r="F37" i="35"/>
  <c r="F44" i="35"/>
  <c r="F35" i="35"/>
  <c r="F50" i="35"/>
  <c r="F53" i="35"/>
  <c r="F57" i="35"/>
  <c r="F28" i="35"/>
  <c r="F9" i="35"/>
  <c r="F61" i="35"/>
  <c r="F60" i="35"/>
  <c r="F59" i="35"/>
  <c r="F8" i="35"/>
  <c r="AC7" i="52"/>
  <c r="F12" i="32"/>
  <c r="F16" i="32"/>
  <c r="F18" i="32"/>
  <c r="F21" i="32"/>
  <c r="F25" i="32"/>
  <c r="F11" i="32"/>
  <c r="F10" i="32"/>
  <c r="F30" i="32"/>
  <c r="F29" i="32"/>
  <c r="F37" i="32"/>
  <c r="F44" i="32"/>
  <c r="F35" i="32"/>
  <c r="F50" i="32"/>
  <c r="F53" i="32"/>
  <c r="F57" i="32"/>
  <c r="F28" i="32"/>
  <c r="F9" i="32"/>
  <c r="F61" i="32"/>
  <c r="F60" i="32"/>
  <c r="F59" i="32"/>
  <c r="F8" i="32"/>
  <c r="AD7" i="52"/>
  <c r="K8" i="52"/>
  <c r="L8" i="52"/>
  <c r="M8" i="52"/>
  <c r="N8" i="52"/>
  <c r="O8" i="52"/>
  <c r="P8" i="52"/>
  <c r="Q8" i="52"/>
  <c r="R8" i="52"/>
  <c r="S8" i="52"/>
  <c r="T8" i="52"/>
  <c r="U8" i="52"/>
  <c r="V8" i="52"/>
  <c r="W8" i="52"/>
  <c r="X8" i="52"/>
  <c r="Y8" i="52"/>
  <c r="Z8" i="52"/>
  <c r="AA8" i="52"/>
  <c r="AB8" i="52"/>
  <c r="AC8" i="52"/>
  <c r="AD8" i="52"/>
  <c r="K9" i="52"/>
  <c r="L9" i="52"/>
  <c r="M9" i="52"/>
  <c r="N9" i="52"/>
  <c r="O9" i="52"/>
  <c r="P9" i="52"/>
  <c r="Q9" i="52"/>
  <c r="R9" i="52"/>
  <c r="S9" i="52"/>
  <c r="T9" i="52"/>
  <c r="U9" i="52"/>
  <c r="V9" i="52"/>
  <c r="W9" i="52"/>
  <c r="X9" i="52"/>
  <c r="Y9" i="52"/>
  <c r="Z9" i="52"/>
  <c r="AA9" i="52"/>
  <c r="AB9" i="52"/>
  <c r="AC9" i="52"/>
  <c r="AD9" i="52"/>
  <c r="K10" i="52"/>
  <c r="L10" i="52"/>
  <c r="M10" i="52"/>
  <c r="N10" i="52"/>
  <c r="O10" i="52"/>
  <c r="P10" i="52"/>
  <c r="Q10" i="52"/>
  <c r="R10" i="52"/>
  <c r="S10" i="52"/>
  <c r="T10" i="52"/>
  <c r="U10" i="52"/>
  <c r="V10" i="52"/>
  <c r="W10" i="52"/>
  <c r="X10" i="52"/>
  <c r="Y10" i="52"/>
  <c r="Z10" i="52"/>
  <c r="AA10" i="52"/>
  <c r="AB10" i="52"/>
  <c r="AC10" i="52"/>
  <c r="AD10" i="52"/>
  <c r="K11" i="52"/>
  <c r="L11" i="52"/>
  <c r="M11" i="52"/>
  <c r="N11" i="52"/>
  <c r="O11" i="52"/>
  <c r="P11" i="52"/>
  <c r="Q11" i="52"/>
  <c r="R11" i="52"/>
  <c r="S11" i="52"/>
  <c r="T11" i="52"/>
  <c r="U11" i="52"/>
  <c r="V11" i="52"/>
  <c r="W11" i="52"/>
  <c r="X11" i="52"/>
  <c r="Y11" i="52"/>
  <c r="Z11" i="52"/>
  <c r="AA11" i="52"/>
  <c r="AB11" i="52"/>
  <c r="AC11" i="52"/>
  <c r="AD11" i="52"/>
  <c r="K12" i="52"/>
  <c r="L12" i="52"/>
  <c r="M12" i="52"/>
  <c r="N12" i="52"/>
  <c r="O12" i="52"/>
  <c r="P12" i="52"/>
  <c r="Q12" i="52"/>
  <c r="R12" i="52"/>
  <c r="S12" i="52"/>
  <c r="T12" i="52"/>
  <c r="U12" i="52"/>
  <c r="V12" i="52"/>
  <c r="W12" i="52"/>
  <c r="X12" i="52"/>
  <c r="Y12" i="52"/>
  <c r="Z12" i="52"/>
  <c r="AA12" i="52"/>
  <c r="AB12" i="52"/>
  <c r="AC12" i="52"/>
  <c r="AD12" i="52"/>
  <c r="K13" i="52"/>
  <c r="L13" i="52"/>
  <c r="M13" i="52"/>
  <c r="N13" i="52"/>
  <c r="O13" i="52"/>
  <c r="P13" i="52"/>
  <c r="Q13" i="52"/>
  <c r="R13" i="52"/>
  <c r="S13" i="52"/>
  <c r="T13" i="52"/>
  <c r="U13" i="52"/>
  <c r="V13" i="52"/>
  <c r="W13" i="52"/>
  <c r="X13" i="52"/>
  <c r="Y13" i="52"/>
  <c r="Z13" i="52"/>
  <c r="AA13" i="52"/>
  <c r="AB13" i="52"/>
  <c r="AC13" i="52"/>
  <c r="AD13" i="52"/>
  <c r="K14" i="52"/>
  <c r="L14" i="52"/>
  <c r="M14" i="52"/>
  <c r="N14" i="52"/>
  <c r="O14" i="52"/>
  <c r="P14" i="52"/>
  <c r="Q14" i="52"/>
  <c r="R14" i="52"/>
  <c r="S14" i="52"/>
  <c r="T14" i="52"/>
  <c r="U14" i="52"/>
  <c r="V14" i="52"/>
  <c r="W14" i="52"/>
  <c r="X14" i="52"/>
  <c r="Y14" i="52"/>
  <c r="Z14" i="52"/>
  <c r="AA14" i="52"/>
  <c r="AB14" i="52"/>
  <c r="AC14" i="52"/>
  <c r="AD14" i="52"/>
  <c r="K15" i="52"/>
  <c r="L15" i="52"/>
  <c r="M15" i="52"/>
  <c r="N15" i="52"/>
  <c r="O15" i="52"/>
  <c r="P15" i="52"/>
  <c r="Q15" i="52"/>
  <c r="R15" i="52"/>
  <c r="S15" i="52"/>
  <c r="T15" i="52"/>
  <c r="U15" i="52"/>
  <c r="V15" i="52"/>
  <c r="W15" i="52"/>
  <c r="X15" i="52"/>
  <c r="Y15" i="52"/>
  <c r="Z15" i="52"/>
  <c r="AA15" i="52"/>
  <c r="AB15" i="52"/>
  <c r="AC15" i="52"/>
  <c r="AD15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K17" i="52"/>
  <c r="L17" i="52"/>
  <c r="M17" i="52"/>
  <c r="N17" i="52"/>
  <c r="O17" i="52"/>
  <c r="P17" i="52"/>
  <c r="Q17" i="52"/>
  <c r="R17" i="52"/>
  <c r="S17" i="52"/>
  <c r="T17" i="52"/>
  <c r="U17" i="52"/>
  <c r="V17" i="52"/>
  <c r="W17" i="52"/>
  <c r="X17" i="52"/>
  <c r="Y17" i="52"/>
  <c r="Z17" i="52"/>
  <c r="AA17" i="52"/>
  <c r="AB17" i="52"/>
  <c r="AC17" i="52"/>
  <c r="AD17" i="52"/>
  <c r="K18" i="52"/>
  <c r="L18" i="52"/>
  <c r="M18" i="52"/>
  <c r="N18" i="52"/>
  <c r="O18" i="52"/>
  <c r="P18" i="52"/>
  <c r="Q18" i="52"/>
  <c r="R18" i="52"/>
  <c r="S18" i="52"/>
  <c r="T18" i="52"/>
  <c r="U18" i="52"/>
  <c r="V18" i="52"/>
  <c r="W18" i="52"/>
  <c r="X18" i="52"/>
  <c r="Y18" i="52"/>
  <c r="Z18" i="52"/>
  <c r="AA18" i="52"/>
  <c r="AB18" i="52"/>
  <c r="AC18" i="52"/>
  <c r="AD18" i="52"/>
  <c r="K19" i="52"/>
  <c r="L19" i="52"/>
  <c r="M19" i="52"/>
  <c r="N19" i="52"/>
  <c r="O19" i="52"/>
  <c r="P19" i="52"/>
  <c r="Q19" i="52"/>
  <c r="R19" i="52"/>
  <c r="S19" i="52"/>
  <c r="T19" i="52"/>
  <c r="U19" i="52"/>
  <c r="V19" i="52"/>
  <c r="W19" i="52"/>
  <c r="X19" i="52"/>
  <c r="Y19" i="52"/>
  <c r="Z19" i="52"/>
  <c r="AA19" i="52"/>
  <c r="AB19" i="52"/>
  <c r="AC19" i="52"/>
  <c r="AD19" i="52"/>
  <c r="K20" i="52"/>
  <c r="L20" i="52"/>
  <c r="M20" i="52"/>
  <c r="N20" i="52"/>
  <c r="O20" i="52"/>
  <c r="P20" i="52"/>
  <c r="Q20" i="52"/>
  <c r="R20" i="52"/>
  <c r="S20" i="52"/>
  <c r="T20" i="52"/>
  <c r="U20" i="52"/>
  <c r="V20" i="52"/>
  <c r="W20" i="52"/>
  <c r="X20" i="52"/>
  <c r="Y20" i="52"/>
  <c r="Z20" i="52"/>
  <c r="AA20" i="52"/>
  <c r="AB20" i="52"/>
  <c r="AC20" i="52"/>
  <c r="AD20" i="52"/>
  <c r="K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AA21" i="52"/>
  <c r="AB21" i="52"/>
  <c r="AC21" i="52"/>
  <c r="AD21" i="52"/>
  <c r="K22" i="52"/>
  <c r="L22" i="52"/>
  <c r="M22" i="52"/>
  <c r="N22" i="52"/>
  <c r="O22" i="52"/>
  <c r="P22" i="52"/>
  <c r="Q22" i="52"/>
  <c r="R22" i="52"/>
  <c r="S22" i="52"/>
  <c r="T22" i="52"/>
  <c r="U22" i="52"/>
  <c r="V22" i="52"/>
  <c r="W22" i="52"/>
  <c r="X22" i="52"/>
  <c r="Y22" i="52"/>
  <c r="Z22" i="52"/>
  <c r="AA22" i="52"/>
  <c r="AB22" i="52"/>
  <c r="AC22" i="52"/>
  <c r="AD22" i="52"/>
  <c r="K23" i="52"/>
  <c r="L23" i="52"/>
  <c r="M23" i="52"/>
  <c r="N23" i="52"/>
  <c r="O23" i="52"/>
  <c r="P23" i="52"/>
  <c r="Q23" i="52"/>
  <c r="R23" i="52"/>
  <c r="S23" i="52"/>
  <c r="T23" i="52"/>
  <c r="U23" i="52"/>
  <c r="V23" i="52"/>
  <c r="W23" i="52"/>
  <c r="X23" i="52"/>
  <c r="Y23" i="52"/>
  <c r="Z23" i="52"/>
  <c r="AA23" i="52"/>
  <c r="AB23" i="52"/>
  <c r="AC23" i="52"/>
  <c r="AD23" i="52"/>
  <c r="K24" i="52"/>
  <c r="L24" i="52"/>
  <c r="M24" i="52"/>
  <c r="N24" i="52"/>
  <c r="O24" i="52"/>
  <c r="P24" i="52"/>
  <c r="Q24" i="52"/>
  <c r="R24" i="52"/>
  <c r="S24" i="52"/>
  <c r="T24" i="52"/>
  <c r="U24" i="52"/>
  <c r="V24" i="52"/>
  <c r="W24" i="52"/>
  <c r="X24" i="52"/>
  <c r="Y24" i="52"/>
  <c r="Z24" i="52"/>
  <c r="AA24" i="52"/>
  <c r="AB24" i="52"/>
  <c r="AC24" i="52"/>
  <c r="AD24" i="52"/>
  <c r="K25" i="52"/>
  <c r="L25" i="52"/>
  <c r="M25" i="52"/>
  <c r="N25" i="52"/>
  <c r="O25" i="52"/>
  <c r="P25" i="52"/>
  <c r="Q25" i="52"/>
  <c r="R25" i="52"/>
  <c r="S25" i="52"/>
  <c r="T25" i="52"/>
  <c r="U25" i="52"/>
  <c r="V25" i="52"/>
  <c r="W25" i="52"/>
  <c r="X25" i="52"/>
  <c r="Y25" i="52"/>
  <c r="Z25" i="52"/>
  <c r="AA25" i="52"/>
  <c r="AB25" i="52"/>
  <c r="AC25" i="52"/>
  <c r="AD25" i="52"/>
  <c r="K26" i="52"/>
  <c r="L26" i="52"/>
  <c r="M26" i="52"/>
  <c r="N26" i="52"/>
  <c r="O26" i="52"/>
  <c r="P26" i="52"/>
  <c r="Q26" i="52"/>
  <c r="R26" i="52"/>
  <c r="S26" i="52"/>
  <c r="T26" i="52"/>
  <c r="U26" i="52"/>
  <c r="V26" i="52"/>
  <c r="W26" i="52"/>
  <c r="X26" i="52"/>
  <c r="Y26" i="52"/>
  <c r="Z26" i="52"/>
  <c r="AA26" i="52"/>
  <c r="AB26" i="52"/>
  <c r="AC26" i="52"/>
  <c r="AD26" i="52"/>
  <c r="K27" i="52"/>
  <c r="L27" i="52"/>
  <c r="M27" i="52"/>
  <c r="N27" i="52"/>
  <c r="O27" i="52"/>
  <c r="P27" i="52"/>
  <c r="Q27" i="52"/>
  <c r="R27" i="52"/>
  <c r="S27" i="52"/>
  <c r="T27" i="52"/>
  <c r="U27" i="52"/>
  <c r="V27" i="52"/>
  <c r="W27" i="52"/>
  <c r="X27" i="52"/>
  <c r="Y27" i="52"/>
  <c r="Z27" i="52"/>
  <c r="AA27" i="52"/>
  <c r="AB27" i="52"/>
  <c r="AC27" i="52"/>
  <c r="AD27" i="52"/>
  <c r="K28" i="52"/>
  <c r="L28" i="52"/>
  <c r="M28" i="52"/>
  <c r="N28" i="52"/>
  <c r="O28" i="52"/>
  <c r="P28" i="52"/>
  <c r="Q28" i="52"/>
  <c r="R28" i="52"/>
  <c r="S28" i="52"/>
  <c r="T28" i="52"/>
  <c r="U28" i="52"/>
  <c r="V28" i="52"/>
  <c r="W28" i="52"/>
  <c r="X28" i="52"/>
  <c r="Y28" i="52"/>
  <c r="Z28" i="52"/>
  <c r="AA28" i="52"/>
  <c r="AB28" i="52"/>
  <c r="AC28" i="52"/>
  <c r="AD28" i="52"/>
  <c r="K29" i="52"/>
  <c r="L29" i="52"/>
  <c r="M29" i="52"/>
  <c r="N29" i="52"/>
  <c r="O29" i="52"/>
  <c r="P29" i="52"/>
  <c r="Q29" i="52"/>
  <c r="R29" i="52"/>
  <c r="S29" i="52"/>
  <c r="T29" i="52"/>
  <c r="U29" i="52"/>
  <c r="V29" i="52"/>
  <c r="W29" i="52"/>
  <c r="X29" i="52"/>
  <c r="Y29" i="52"/>
  <c r="Z29" i="52"/>
  <c r="AA29" i="52"/>
  <c r="AB29" i="52"/>
  <c r="AC29" i="52"/>
  <c r="AD29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K31" i="52"/>
  <c r="L31" i="52"/>
  <c r="M31" i="52"/>
  <c r="N31" i="52"/>
  <c r="O31" i="52"/>
  <c r="P31" i="52"/>
  <c r="Q31" i="52"/>
  <c r="R31" i="52"/>
  <c r="S31" i="52"/>
  <c r="T31" i="52"/>
  <c r="U31" i="52"/>
  <c r="V31" i="52"/>
  <c r="W31" i="52"/>
  <c r="X31" i="52"/>
  <c r="Y31" i="52"/>
  <c r="Z31" i="52"/>
  <c r="AA31" i="52"/>
  <c r="AB31" i="52"/>
  <c r="AC31" i="52"/>
  <c r="AD31" i="52"/>
  <c r="K32" i="52"/>
  <c r="L32" i="52"/>
  <c r="M32" i="52"/>
  <c r="N32" i="52"/>
  <c r="O32" i="52"/>
  <c r="P32" i="52"/>
  <c r="Q32" i="52"/>
  <c r="R32" i="52"/>
  <c r="S32" i="52"/>
  <c r="T32" i="52"/>
  <c r="U32" i="52"/>
  <c r="V32" i="52"/>
  <c r="W32" i="52"/>
  <c r="X32" i="52"/>
  <c r="Y32" i="52"/>
  <c r="Z32" i="52"/>
  <c r="AA32" i="52"/>
  <c r="AB32" i="52"/>
  <c r="AC32" i="52"/>
  <c r="AD32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K34" i="52"/>
  <c r="L34" i="52"/>
  <c r="M34" i="52"/>
  <c r="N34" i="52"/>
  <c r="O34" i="52"/>
  <c r="P34" i="52"/>
  <c r="Q34" i="52"/>
  <c r="R34" i="52"/>
  <c r="S34" i="52"/>
  <c r="T34" i="52"/>
  <c r="U34" i="52"/>
  <c r="V34" i="52"/>
  <c r="W34" i="52"/>
  <c r="X34" i="52"/>
  <c r="Y34" i="52"/>
  <c r="Z34" i="52"/>
  <c r="AA34" i="52"/>
  <c r="AB34" i="52"/>
  <c r="AC34" i="52"/>
  <c r="AD34" i="52"/>
  <c r="K35" i="52"/>
  <c r="L35" i="52"/>
  <c r="M35" i="52"/>
  <c r="N35" i="52"/>
  <c r="O35" i="52"/>
  <c r="P35" i="52"/>
  <c r="Q35" i="52"/>
  <c r="R35" i="52"/>
  <c r="S35" i="52"/>
  <c r="T35" i="52"/>
  <c r="U35" i="52"/>
  <c r="V35" i="52"/>
  <c r="W35" i="52"/>
  <c r="X35" i="52"/>
  <c r="Y35" i="52"/>
  <c r="Z35" i="52"/>
  <c r="AA35" i="52"/>
  <c r="AB35" i="52"/>
  <c r="AC35" i="52"/>
  <c r="AD35" i="52"/>
  <c r="K36" i="52"/>
  <c r="L36" i="52"/>
  <c r="M36" i="52"/>
  <c r="N36" i="52"/>
  <c r="O36" i="52"/>
  <c r="P36" i="52"/>
  <c r="Q36" i="52"/>
  <c r="R36" i="52"/>
  <c r="S36" i="52"/>
  <c r="T36" i="52"/>
  <c r="U36" i="52"/>
  <c r="V36" i="52"/>
  <c r="W36" i="52"/>
  <c r="X36" i="52"/>
  <c r="Y36" i="52"/>
  <c r="Z36" i="52"/>
  <c r="AA36" i="52"/>
  <c r="AB36" i="52"/>
  <c r="AC36" i="52"/>
  <c r="AD36" i="52"/>
  <c r="K37" i="52"/>
  <c r="L37" i="52"/>
  <c r="M37" i="52"/>
  <c r="N37" i="52"/>
  <c r="O37" i="52"/>
  <c r="P37" i="52"/>
  <c r="Q37" i="52"/>
  <c r="R37" i="52"/>
  <c r="S37" i="52"/>
  <c r="T37" i="52"/>
  <c r="U37" i="52"/>
  <c r="V37" i="52"/>
  <c r="W37" i="52"/>
  <c r="X37" i="52"/>
  <c r="Y37" i="52"/>
  <c r="Z37" i="52"/>
  <c r="AA37" i="52"/>
  <c r="AB37" i="52"/>
  <c r="AC37" i="52"/>
  <c r="AD37" i="52"/>
  <c r="K38" i="52"/>
  <c r="L38" i="52"/>
  <c r="M38" i="52"/>
  <c r="N38" i="52"/>
  <c r="O38" i="52"/>
  <c r="P38" i="52"/>
  <c r="Q38" i="52"/>
  <c r="R38" i="52"/>
  <c r="S38" i="52"/>
  <c r="T38" i="52"/>
  <c r="U38" i="52"/>
  <c r="V38" i="52"/>
  <c r="W38" i="52"/>
  <c r="X38" i="52"/>
  <c r="Y38" i="52"/>
  <c r="Z38" i="52"/>
  <c r="AA38" i="52"/>
  <c r="AB38" i="52"/>
  <c r="AC38" i="52"/>
  <c r="AD38" i="52"/>
  <c r="K39" i="52"/>
  <c r="L39" i="52"/>
  <c r="M39" i="52"/>
  <c r="N39" i="52"/>
  <c r="O39" i="52"/>
  <c r="P39" i="52"/>
  <c r="Q39" i="52"/>
  <c r="R39" i="52"/>
  <c r="S39" i="52"/>
  <c r="T39" i="52"/>
  <c r="U39" i="52"/>
  <c r="V39" i="52"/>
  <c r="W39" i="52"/>
  <c r="X39" i="52"/>
  <c r="Y39" i="52"/>
  <c r="Z39" i="52"/>
  <c r="AA39" i="52"/>
  <c r="AB39" i="52"/>
  <c r="AC39" i="52"/>
  <c r="AD39" i="52"/>
  <c r="K40" i="52"/>
  <c r="L40" i="52"/>
  <c r="M40" i="52"/>
  <c r="N40" i="52"/>
  <c r="O40" i="52"/>
  <c r="P40" i="52"/>
  <c r="Q40" i="52"/>
  <c r="R40" i="52"/>
  <c r="S40" i="52"/>
  <c r="T40" i="52"/>
  <c r="U40" i="52"/>
  <c r="V40" i="52"/>
  <c r="W40" i="52"/>
  <c r="X40" i="52"/>
  <c r="Y40" i="52"/>
  <c r="Z40" i="52"/>
  <c r="AA40" i="52"/>
  <c r="AB40" i="52"/>
  <c r="AC40" i="52"/>
  <c r="AD40" i="52"/>
  <c r="K41" i="52"/>
  <c r="L41" i="52"/>
  <c r="M41" i="52"/>
  <c r="N41" i="52"/>
  <c r="O41" i="52"/>
  <c r="P41" i="52"/>
  <c r="Q41" i="52"/>
  <c r="R41" i="52"/>
  <c r="S41" i="52"/>
  <c r="T41" i="52"/>
  <c r="U41" i="52"/>
  <c r="V41" i="52"/>
  <c r="W41" i="52"/>
  <c r="X41" i="52"/>
  <c r="Y41" i="52"/>
  <c r="Z41" i="52"/>
  <c r="AA41" i="52"/>
  <c r="AB41" i="52"/>
  <c r="AC41" i="52"/>
  <c r="AD41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K43" i="52"/>
  <c r="L43" i="52"/>
  <c r="M43" i="52"/>
  <c r="N43" i="52"/>
  <c r="O43" i="52"/>
  <c r="P43" i="52"/>
  <c r="Q43" i="52"/>
  <c r="R43" i="52"/>
  <c r="S43" i="52"/>
  <c r="T43" i="52"/>
  <c r="U43" i="52"/>
  <c r="V43" i="52"/>
  <c r="W43" i="52"/>
  <c r="X43" i="52"/>
  <c r="Y43" i="52"/>
  <c r="Z43" i="52"/>
  <c r="AA43" i="52"/>
  <c r="AB43" i="52"/>
  <c r="AC43" i="52"/>
  <c r="AD43" i="52"/>
  <c r="K44" i="52"/>
  <c r="L44" i="52"/>
  <c r="M44" i="52"/>
  <c r="N44" i="52"/>
  <c r="O44" i="52"/>
  <c r="P44" i="52"/>
  <c r="Q44" i="52"/>
  <c r="R44" i="52"/>
  <c r="S44" i="52"/>
  <c r="T44" i="52"/>
  <c r="U44" i="52"/>
  <c r="V44" i="52"/>
  <c r="W44" i="52"/>
  <c r="X44" i="52"/>
  <c r="Y44" i="52"/>
  <c r="Z44" i="52"/>
  <c r="AA44" i="52"/>
  <c r="AB44" i="52"/>
  <c r="AC44" i="52"/>
  <c r="AD44" i="52"/>
  <c r="K45" i="52"/>
  <c r="L45" i="52"/>
  <c r="M45" i="52"/>
  <c r="N45" i="52"/>
  <c r="O45" i="52"/>
  <c r="P45" i="52"/>
  <c r="Q45" i="52"/>
  <c r="R45" i="52"/>
  <c r="S45" i="52"/>
  <c r="T45" i="52"/>
  <c r="U45" i="52"/>
  <c r="V45" i="52"/>
  <c r="W45" i="52"/>
  <c r="X45" i="52"/>
  <c r="Y45" i="52"/>
  <c r="Z45" i="52"/>
  <c r="AA45" i="52"/>
  <c r="AB45" i="52"/>
  <c r="AC45" i="52"/>
  <c r="AD45" i="52"/>
  <c r="K46" i="52"/>
  <c r="L46" i="52"/>
  <c r="M46" i="52"/>
  <c r="N46" i="52"/>
  <c r="O46" i="52"/>
  <c r="P46" i="52"/>
  <c r="Q46" i="52"/>
  <c r="R46" i="52"/>
  <c r="S46" i="52"/>
  <c r="T46" i="52"/>
  <c r="U46" i="52"/>
  <c r="V46" i="52"/>
  <c r="W46" i="52"/>
  <c r="X46" i="52"/>
  <c r="Y46" i="52"/>
  <c r="Z46" i="52"/>
  <c r="AA46" i="52"/>
  <c r="AB46" i="52"/>
  <c r="AC46" i="52"/>
  <c r="AD46" i="52"/>
  <c r="K47" i="52"/>
  <c r="L47" i="52"/>
  <c r="M47" i="52"/>
  <c r="N47" i="52"/>
  <c r="O47" i="52"/>
  <c r="P47" i="52"/>
  <c r="Q47" i="52"/>
  <c r="R47" i="52"/>
  <c r="S47" i="52"/>
  <c r="T47" i="52"/>
  <c r="U47" i="52"/>
  <c r="V47" i="52"/>
  <c r="W47" i="52"/>
  <c r="X47" i="52"/>
  <c r="Y47" i="52"/>
  <c r="Z47" i="52"/>
  <c r="AA47" i="52"/>
  <c r="AB47" i="52"/>
  <c r="AC47" i="52"/>
  <c r="AD47" i="52"/>
  <c r="K48" i="52"/>
  <c r="L48" i="52"/>
  <c r="M48" i="52"/>
  <c r="N48" i="52"/>
  <c r="O48" i="52"/>
  <c r="P48" i="52"/>
  <c r="Q48" i="52"/>
  <c r="R48" i="52"/>
  <c r="S48" i="52"/>
  <c r="T48" i="52"/>
  <c r="U48" i="52"/>
  <c r="V48" i="52"/>
  <c r="W48" i="52"/>
  <c r="X48" i="52"/>
  <c r="Y48" i="52"/>
  <c r="Z48" i="52"/>
  <c r="AA48" i="52"/>
  <c r="AB48" i="52"/>
  <c r="AC48" i="52"/>
  <c r="AD48" i="52"/>
  <c r="K49" i="52"/>
  <c r="L49" i="52"/>
  <c r="M49" i="52"/>
  <c r="N49" i="52"/>
  <c r="O49" i="52"/>
  <c r="P49" i="52"/>
  <c r="Q49" i="52"/>
  <c r="R49" i="52"/>
  <c r="S49" i="52"/>
  <c r="T49" i="52"/>
  <c r="U49" i="52"/>
  <c r="V49" i="52"/>
  <c r="W49" i="52"/>
  <c r="X49" i="52"/>
  <c r="Y49" i="52"/>
  <c r="Z49" i="52"/>
  <c r="AA49" i="52"/>
  <c r="AB49" i="52"/>
  <c r="AC49" i="52"/>
  <c r="AD49" i="52"/>
  <c r="K50" i="52"/>
  <c r="L50" i="52"/>
  <c r="M50" i="52"/>
  <c r="N50" i="52"/>
  <c r="O50" i="52"/>
  <c r="P50" i="52"/>
  <c r="Q50" i="52"/>
  <c r="R50" i="52"/>
  <c r="S50" i="52"/>
  <c r="T50" i="52"/>
  <c r="U50" i="52"/>
  <c r="V50" i="52"/>
  <c r="W50" i="52"/>
  <c r="X50" i="52"/>
  <c r="Y50" i="52"/>
  <c r="Z50" i="52"/>
  <c r="AA50" i="52"/>
  <c r="AB50" i="52"/>
  <c r="AC50" i="52"/>
  <c r="AD50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AA51" i="52"/>
  <c r="AB51" i="52"/>
  <c r="AC51" i="52"/>
  <c r="AD51" i="52"/>
  <c r="K52" i="52"/>
  <c r="L52" i="52"/>
  <c r="M52" i="52"/>
  <c r="N52" i="52"/>
  <c r="O52" i="52"/>
  <c r="P52" i="52"/>
  <c r="Q52" i="52"/>
  <c r="R52" i="52"/>
  <c r="S52" i="52"/>
  <c r="T52" i="52"/>
  <c r="U52" i="52"/>
  <c r="V52" i="52"/>
  <c r="W52" i="52"/>
  <c r="X52" i="52"/>
  <c r="Y52" i="52"/>
  <c r="Z52" i="52"/>
  <c r="AA52" i="52"/>
  <c r="AB52" i="52"/>
  <c r="AC52" i="52"/>
  <c r="AD52" i="52"/>
  <c r="K53" i="52"/>
  <c r="L53" i="52"/>
  <c r="M53" i="52"/>
  <c r="N53" i="52"/>
  <c r="O53" i="52"/>
  <c r="P53" i="52"/>
  <c r="Q53" i="52"/>
  <c r="R53" i="52"/>
  <c r="S53" i="52"/>
  <c r="T53" i="52"/>
  <c r="U53" i="52"/>
  <c r="V53" i="52"/>
  <c r="W53" i="52"/>
  <c r="X53" i="52"/>
  <c r="Y53" i="52"/>
  <c r="Z53" i="52"/>
  <c r="AA53" i="52"/>
  <c r="AB53" i="52"/>
  <c r="AC53" i="52"/>
  <c r="AD53" i="52"/>
  <c r="K54" i="52"/>
  <c r="L54" i="52"/>
  <c r="M54" i="52"/>
  <c r="N54" i="52"/>
  <c r="O54" i="52"/>
  <c r="P54" i="52"/>
  <c r="Q54" i="52"/>
  <c r="R54" i="52"/>
  <c r="S54" i="52"/>
  <c r="T54" i="52"/>
  <c r="U54" i="52"/>
  <c r="V54" i="52"/>
  <c r="W54" i="52"/>
  <c r="X54" i="52"/>
  <c r="Y54" i="52"/>
  <c r="Z54" i="52"/>
  <c r="AA54" i="52"/>
  <c r="AB54" i="52"/>
  <c r="AC54" i="52"/>
  <c r="AD54" i="52"/>
  <c r="K55" i="52"/>
  <c r="L55" i="52"/>
  <c r="M55" i="52"/>
  <c r="N55" i="52"/>
  <c r="O55" i="52"/>
  <c r="P55" i="52"/>
  <c r="Q55" i="52"/>
  <c r="R55" i="52"/>
  <c r="S55" i="52"/>
  <c r="T55" i="52"/>
  <c r="U55" i="52"/>
  <c r="V55" i="52"/>
  <c r="W55" i="52"/>
  <c r="X55" i="52"/>
  <c r="Y55" i="52"/>
  <c r="Z55" i="52"/>
  <c r="AA55" i="52"/>
  <c r="AB55" i="52"/>
  <c r="AC55" i="52"/>
  <c r="AD55" i="52"/>
  <c r="K56" i="52"/>
  <c r="L56" i="52"/>
  <c r="M56" i="52"/>
  <c r="N56" i="52"/>
  <c r="O56" i="52"/>
  <c r="P56" i="52"/>
  <c r="Q56" i="52"/>
  <c r="R56" i="52"/>
  <c r="S56" i="52"/>
  <c r="T56" i="52"/>
  <c r="U56" i="52"/>
  <c r="V56" i="52"/>
  <c r="W56" i="52"/>
  <c r="X56" i="52"/>
  <c r="Y56" i="52"/>
  <c r="Z56" i="52"/>
  <c r="AA56" i="52"/>
  <c r="AB56" i="52"/>
  <c r="AC56" i="52"/>
  <c r="AD56" i="52"/>
  <c r="K57" i="52"/>
  <c r="L57" i="52"/>
  <c r="M57" i="52"/>
  <c r="N57" i="52"/>
  <c r="O57" i="52"/>
  <c r="P57" i="52"/>
  <c r="Q57" i="52"/>
  <c r="R57" i="52"/>
  <c r="S57" i="52"/>
  <c r="T57" i="52"/>
  <c r="U57" i="52"/>
  <c r="V57" i="52"/>
  <c r="W57" i="52"/>
  <c r="X57" i="52"/>
  <c r="Y57" i="52"/>
  <c r="Z57" i="52"/>
  <c r="AA57" i="52"/>
  <c r="AB57" i="52"/>
  <c r="AC57" i="52"/>
  <c r="AD57" i="52"/>
  <c r="K58" i="52"/>
  <c r="L58" i="52"/>
  <c r="M58" i="52"/>
  <c r="N58" i="52"/>
  <c r="O58" i="52"/>
  <c r="P58" i="52"/>
  <c r="Q58" i="52"/>
  <c r="R58" i="52"/>
  <c r="S58" i="52"/>
  <c r="T58" i="52"/>
  <c r="U58" i="52"/>
  <c r="V58" i="52"/>
  <c r="W58" i="52"/>
  <c r="X58" i="52"/>
  <c r="Y58" i="52"/>
  <c r="Z58" i="52"/>
  <c r="AA58" i="52"/>
  <c r="AB58" i="52"/>
  <c r="AC58" i="52"/>
  <c r="AD58" i="52"/>
  <c r="K59" i="52"/>
  <c r="L59" i="52"/>
  <c r="M59" i="52"/>
  <c r="N59" i="52"/>
  <c r="O59" i="52"/>
  <c r="P59" i="52"/>
  <c r="Q59" i="52"/>
  <c r="R59" i="52"/>
  <c r="S59" i="52"/>
  <c r="T59" i="52"/>
  <c r="U59" i="52"/>
  <c r="V59" i="52"/>
  <c r="W59" i="52"/>
  <c r="X59" i="52"/>
  <c r="Y59" i="52"/>
  <c r="Z59" i="52"/>
  <c r="AA59" i="52"/>
  <c r="AB59" i="52"/>
  <c r="AC59" i="52"/>
  <c r="AD59" i="52"/>
  <c r="K60" i="52"/>
  <c r="L60" i="52"/>
  <c r="M60" i="52"/>
  <c r="N60" i="52"/>
  <c r="O60" i="52"/>
  <c r="P60" i="52"/>
  <c r="Q60" i="52"/>
  <c r="R60" i="52"/>
  <c r="S60" i="52"/>
  <c r="T60" i="52"/>
  <c r="U60" i="52"/>
  <c r="V60" i="52"/>
  <c r="W60" i="52"/>
  <c r="X60" i="52"/>
  <c r="Y60" i="52"/>
  <c r="Z60" i="52"/>
  <c r="AA60" i="52"/>
  <c r="AB60" i="52"/>
  <c r="AC60" i="52"/>
  <c r="AD60" i="52"/>
  <c r="K61" i="52"/>
  <c r="L61" i="52"/>
  <c r="M61" i="52"/>
  <c r="N61" i="52"/>
  <c r="O61" i="52"/>
  <c r="P61" i="52"/>
  <c r="Q61" i="52"/>
  <c r="R61" i="52"/>
  <c r="S61" i="52"/>
  <c r="T61" i="52"/>
  <c r="U61" i="52"/>
  <c r="V61" i="52"/>
  <c r="W61" i="52"/>
  <c r="X61" i="52"/>
  <c r="Y61" i="52"/>
  <c r="Z61" i="52"/>
  <c r="AA61" i="52"/>
  <c r="AB61" i="52"/>
  <c r="AC61" i="52"/>
  <c r="AD61" i="52"/>
  <c r="K62" i="52"/>
  <c r="L62" i="52"/>
  <c r="M62" i="52"/>
  <c r="N62" i="52"/>
  <c r="O62" i="52"/>
  <c r="P62" i="52"/>
  <c r="Q62" i="52"/>
  <c r="R62" i="52"/>
  <c r="S62" i="52"/>
  <c r="T62" i="52"/>
  <c r="U62" i="52"/>
  <c r="V62" i="52"/>
  <c r="W62" i="52"/>
  <c r="X62" i="52"/>
  <c r="Y62" i="52"/>
  <c r="Z62" i="52"/>
  <c r="AA62" i="52"/>
  <c r="AB62" i="52"/>
  <c r="AC62" i="52"/>
  <c r="AD62" i="52"/>
  <c r="F67" i="49"/>
  <c r="F66" i="49"/>
  <c r="F69" i="49"/>
  <c r="F65" i="49"/>
  <c r="F71" i="49"/>
  <c r="F64" i="49"/>
  <c r="K63" i="52"/>
  <c r="F67" i="47"/>
  <c r="F66" i="47"/>
  <c r="F69" i="47"/>
  <c r="F65" i="47"/>
  <c r="F71" i="47"/>
  <c r="F64" i="47"/>
  <c r="L63" i="52"/>
  <c r="F67" i="45"/>
  <c r="F66" i="45"/>
  <c r="F69" i="45"/>
  <c r="F65" i="45"/>
  <c r="F71" i="45"/>
  <c r="F64" i="45"/>
  <c r="M63" i="52"/>
  <c r="F67" i="48"/>
  <c r="F66" i="48"/>
  <c r="F69" i="48"/>
  <c r="F65" i="48"/>
  <c r="F71" i="48"/>
  <c r="F64" i="48"/>
  <c r="N63" i="52"/>
  <c r="F67" i="46"/>
  <c r="F66" i="46"/>
  <c r="F69" i="46"/>
  <c r="F65" i="46"/>
  <c r="F71" i="46"/>
  <c r="F64" i="46"/>
  <c r="O63" i="52"/>
  <c r="F67" i="44"/>
  <c r="F66" i="44"/>
  <c r="F69" i="44"/>
  <c r="F65" i="44"/>
  <c r="F71" i="44"/>
  <c r="F64" i="44"/>
  <c r="P63" i="52"/>
  <c r="F67" i="43"/>
  <c r="F66" i="43"/>
  <c r="F69" i="43"/>
  <c r="F65" i="43"/>
  <c r="F71" i="43"/>
  <c r="F64" i="43"/>
  <c r="Q63" i="52"/>
  <c r="F67" i="42"/>
  <c r="F66" i="42"/>
  <c r="F69" i="42"/>
  <c r="F65" i="42"/>
  <c r="F71" i="42"/>
  <c r="F64" i="42"/>
  <c r="R63" i="52"/>
  <c r="F67" i="41"/>
  <c r="F66" i="41"/>
  <c r="F69" i="41"/>
  <c r="F65" i="41"/>
  <c r="F71" i="41"/>
  <c r="F64" i="41"/>
  <c r="S63" i="52"/>
  <c r="F67" i="29"/>
  <c r="F66" i="29"/>
  <c r="F69" i="29"/>
  <c r="F65" i="29"/>
  <c r="F71" i="29"/>
  <c r="F64" i="29"/>
  <c r="T63" i="52"/>
  <c r="F67" i="40"/>
  <c r="F66" i="40"/>
  <c r="F69" i="40"/>
  <c r="F65" i="40"/>
  <c r="F71" i="40"/>
  <c r="F64" i="40"/>
  <c r="U63" i="52"/>
  <c r="F67" i="34"/>
  <c r="F66" i="34"/>
  <c r="F69" i="34"/>
  <c r="F65" i="34"/>
  <c r="F71" i="34"/>
  <c r="F64" i="34"/>
  <c r="V63" i="52"/>
  <c r="F67" i="39"/>
  <c r="F66" i="39"/>
  <c r="F69" i="39"/>
  <c r="F65" i="39"/>
  <c r="F71" i="39"/>
  <c r="F64" i="39"/>
  <c r="W63" i="52"/>
  <c r="F67" i="30"/>
  <c r="F66" i="30"/>
  <c r="F69" i="30"/>
  <c r="F65" i="30"/>
  <c r="F71" i="30"/>
  <c r="F64" i="30"/>
  <c r="X63" i="52"/>
  <c r="F67" i="38"/>
  <c r="F66" i="38"/>
  <c r="F69" i="38"/>
  <c r="F65" i="38"/>
  <c r="F71" i="38"/>
  <c r="F64" i="38"/>
  <c r="Y63" i="52"/>
  <c r="F67" i="37"/>
  <c r="F66" i="37"/>
  <c r="F69" i="37"/>
  <c r="F65" i="37"/>
  <c r="F71" i="37"/>
  <c r="F64" i="37"/>
  <c r="Z63" i="52"/>
  <c r="F67" i="31"/>
  <c r="F66" i="31"/>
  <c r="F69" i="31"/>
  <c r="F65" i="31"/>
  <c r="F71" i="31"/>
  <c r="F64" i="31"/>
  <c r="AA63" i="52"/>
  <c r="F67" i="36"/>
  <c r="F66" i="36"/>
  <c r="F69" i="36"/>
  <c r="F65" i="36"/>
  <c r="F71" i="36"/>
  <c r="F64" i="36"/>
  <c r="AB63" i="52"/>
  <c r="F67" i="35"/>
  <c r="F66" i="35"/>
  <c r="F69" i="35"/>
  <c r="F65" i="35"/>
  <c r="F71" i="35"/>
  <c r="F64" i="35"/>
  <c r="AC63" i="52"/>
  <c r="F67" i="32"/>
  <c r="F66" i="32"/>
  <c r="F69" i="32"/>
  <c r="F65" i="32"/>
  <c r="F71" i="32"/>
  <c r="F64" i="32"/>
  <c r="AD63" i="52"/>
  <c r="K64" i="52"/>
  <c r="L64" i="52"/>
  <c r="M64" i="52"/>
  <c r="N64" i="52"/>
  <c r="O64" i="52"/>
  <c r="P64" i="52"/>
  <c r="Q64" i="52"/>
  <c r="R64" i="52"/>
  <c r="S64" i="52"/>
  <c r="T64" i="52"/>
  <c r="U64" i="52"/>
  <c r="V64" i="52"/>
  <c r="W64" i="52"/>
  <c r="X64" i="52"/>
  <c r="Y64" i="52"/>
  <c r="Z64" i="52"/>
  <c r="AA64" i="52"/>
  <c r="AB64" i="52"/>
  <c r="AC64" i="52"/>
  <c r="AD64" i="52"/>
  <c r="K65" i="52"/>
  <c r="L65" i="52"/>
  <c r="M65" i="52"/>
  <c r="N65" i="52"/>
  <c r="O65" i="52"/>
  <c r="P65" i="52"/>
  <c r="Q65" i="52"/>
  <c r="R65" i="52"/>
  <c r="S65" i="52"/>
  <c r="T65" i="52"/>
  <c r="U65" i="52"/>
  <c r="V65" i="52"/>
  <c r="W65" i="52"/>
  <c r="X65" i="52"/>
  <c r="Y65" i="52"/>
  <c r="Z65" i="52"/>
  <c r="AA65" i="52"/>
  <c r="AB65" i="52"/>
  <c r="AC65" i="52"/>
  <c r="AD65" i="52"/>
  <c r="K66" i="52"/>
  <c r="L66" i="52"/>
  <c r="M66" i="52"/>
  <c r="N66" i="52"/>
  <c r="O66" i="52"/>
  <c r="P66" i="52"/>
  <c r="Q66" i="52"/>
  <c r="R66" i="52"/>
  <c r="S66" i="52"/>
  <c r="T66" i="52"/>
  <c r="U66" i="52"/>
  <c r="V66" i="52"/>
  <c r="W66" i="52"/>
  <c r="X66" i="52"/>
  <c r="Y66" i="52"/>
  <c r="Z66" i="52"/>
  <c r="AA66" i="52"/>
  <c r="AB66" i="52"/>
  <c r="AC66" i="52"/>
  <c r="AD66" i="52"/>
  <c r="K67" i="52"/>
  <c r="L67" i="52"/>
  <c r="M67" i="52"/>
  <c r="N67" i="52"/>
  <c r="O67" i="52"/>
  <c r="P67" i="52"/>
  <c r="Q67" i="52"/>
  <c r="R67" i="52"/>
  <c r="S67" i="52"/>
  <c r="T67" i="52"/>
  <c r="U67" i="52"/>
  <c r="V67" i="52"/>
  <c r="W67" i="52"/>
  <c r="X67" i="52"/>
  <c r="Y67" i="52"/>
  <c r="Z67" i="52"/>
  <c r="AA67" i="52"/>
  <c r="AB67" i="52"/>
  <c r="AC67" i="52"/>
  <c r="AD67" i="52"/>
  <c r="K68" i="52"/>
  <c r="L68" i="52"/>
  <c r="M68" i="52"/>
  <c r="N68" i="52"/>
  <c r="O68" i="52"/>
  <c r="P68" i="52"/>
  <c r="Q68" i="52"/>
  <c r="R68" i="52"/>
  <c r="S68" i="52"/>
  <c r="T68" i="52"/>
  <c r="U68" i="52"/>
  <c r="V68" i="52"/>
  <c r="W68" i="52"/>
  <c r="X68" i="52"/>
  <c r="Y68" i="52"/>
  <c r="Z68" i="52"/>
  <c r="AA68" i="52"/>
  <c r="AB68" i="52"/>
  <c r="AC68" i="52"/>
  <c r="AD68" i="52"/>
  <c r="K69" i="52"/>
  <c r="L69" i="52"/>
  <c r="M69" i="52"/>
  <c r="N69" i="52"/>
  <c r="O69" i="52"/>
  <c r="P69" i="52"/>
  <c r="Q69" i="52"/>
  <c r="R69" i="52"/>
  <c r="S69" i="52"/>
  <c r="T69" i="52"/>
  <c r="U69" i="52"/>
  <c r="V69" i="52"/>
  <c r="W69" i="52"/>
  <c r="X69" i="52"/>
  <c r="Y69" i="52"/>
  <c r="Z69" i="52"/>
  <c r="AA69" i="52"/>
  <c r="AB69" i="52"/>
  <c r="AC69" i="52"/>
  <c r="AD69" i="52"/>
  <c r="K70" i="52"/>
  <c r="L70" i="52"/>
  <c r="M70" i="52"/>
  <c r="N70" i="52"/>
  <c r="O70" i="52"/>
  <c r="P70" i="52"/>
  <c r="Q70" i="52"/>
  <c r="R70" i="52"/>
  <c r="S70" i="52"/>
  <c r="T70" i="52"/>
  <c r="U70" i="52"/>
  <c r="V70" i="52"/>
  <c r="W70" i="52"/>
  <c r="X70" i="52"/>
  <c r="Y70" i="52"/>
  <c r="Z70" i="52"/>
  <c r="AA70" i="52"/>
  <c r="AB70" i="52"/>
  <c r="AC70" i="52"/>
  <c r="AD70" i="52"/>
  <c r="K71" i="52"/>
  <c r="L71" i="52"/>
  <c r="M71" i="52"/>
  <c r="N71" i="52"/>
  <c r="O71" i="52"/>
  <c r="P71" i="52"/>
  <c r="Q71" i="52"/>
  <c r="R71" i="52"/>
  <c r="S71" i="52"/>
  <c r="T71" i="52"/>
  <c r="U71" i="52"/>
  <c r="V71" i="52"/>
  <c r="W71" i="52"/>
  <c r="X71" i="52"/>
  <c r="Y71" i="52"/>
  <c r="Z71" i="52"/>
  <c r="AA71" i="52"/>
  <c r="AB71" i="52"/>
  <c r="AC71" i="52"/>
  <c r="AD71" i="52"/>
  <c r="F7" i="32"/>
  <c r="AD6" i="52"/>
  <c r="F7" i="35"/>
  <c r="AC6" i="52"/>
  <c r="F7" i="36"/>
  <c r="AB6" i="52"/>
  <c r="F7" i="31"/>
  <c r="AA6" i="52"/>
  <c r="F7" i="37"/>
  <c r="Z6" i="52"/>
  <c r="F7" i="38"/>
  <c r="Y6" i="52"/>
  <c r="F7" i="30"/>
  <c r="X6" i="52"/>
  <c r="F7" i="39"/>
  <c r="W6" i="52"/>
  <c r="F7" i="34"/>
  <c r="V6" i="52"/>
  <c r="F7" i="40"/>
  <c r="U6" i="52"/>
  <c r="F7" i="29"/>
  <c r="T6" i="52"/>
  <c r="F7" i="41"/>
  <c r="S6" i="52"/>
  <c r="F7" i="42"/>
  <c r="R6" i="52"/>
  <c r="CC71" i="52"/>
  <c r="CC70" i="52"/>
  <c r="CC69" i="52"/>
  <c r="CC68" i="52"/>
  <c r="CC67" i="52"/>
  <c r="CC66" i="52"/>
  <c r="CC65" i="52"/>
  <c r="CC64" i="52"/>
  <c r="CC63" i="52"/>
  <c r="CC62" i="52"/>
  <c r="CC61" i="52"/>
  <c r="CC60" i="52"/>
  <c r="CC59" i="52"/>
  <c r="CC58" i="52"/>
  <c r="CC57" i="52"/>
  <c r="CC56" i="52"/>
  <c r="CC55" i="52"/>
  <c r="CC54" i="52"/>
  <c r="CC53" i="52"/>
  <c r="CC52" i="52"/>
  <c r="CC44" i="52"/>
  <c r="CC42" i="52"/>
  <c r="CC41" i="52"/>
  <c r="CC40" i="52"/>
  <c r="CC39" i="52"/>
  <c r="CC38" i="52"/>
  <c r="CC37" i="52"/>
  <c r="CC36" i="52"/>
  <c r="CC35" i="52"/>
  <c r="CC33" i="52"/>
  <c r="CC32" i="52"/>
  <c r="CC31" i="52"/>
  <c r="CC30" i="52"/>
  <c r="CC29" i="52"/>
  <c r="CC28" i="52"/>
  <c r="CC50" i="52"/>
  <c r="CC47" i="52"/>
  <c r="CC46" i="52"/>
  <c r="CC26" i="52"/>
  <c r="CC25" i="52"/>
  <c r="CC24" i="52"/>
  <c r="CC23" i="52"/>
  <c r="CC22" i="52"/>
  <c r="CC21" i="52"/>
  <c r="CC20" i="52"/>
  <c r="CC19" i="52"/>
  <c r="CC18" i="52"/>
  <c r="CC17" i="52"/>
  <c r="CC16" i="52"/>
  <c r="CC15" i="52"/>
  <c r="CC14" i="52"/>
  <c r="CC13" i="52"/>
  <c r="CC12" i="52"/>
  <c r="CC11" i="52"/>
  <c r="BD71" i="52"/>
  <c r="BD64" i="52"/>
  <c r="BD61" i="52"/>
  <c r="BD60" i="52"/>
  <c r="BD59" i="52"/>
  <c r="BD57" i="52"/>
  <c r="BD55" i="52"/>
  <c r="BD51" i="52"/>
  <c r="BD50" i="52"/>
  <c r="BD46" i="52"/>
  <c r="BD45" i="52"/>
  <c r="BD44" i="52"/>
  <c r="BD40" i="52"/>
  <c r="BD38" i="52"/>
  <c r="BD37" i="52"/>
  <c r="BD35" i="52"/>
  <c r="BD32" i="52"/>
  <c r="BD26" i="52"/>
  <c r="BD20" i="52"/>
  <c r="BD18" i="52"/>
  <c r="BD17" i="52"/>
  <c r="BD15" i="52"/>
  <c r="BD14" i="52"/>
  <c r="BD70" i="52"/>
  <c r="BD69" i="52"/>
  <c r="BD67" i="52"/>
  <c r="BD66" i="52"/>
  <c r="BD62" i="52"/>
  <c r="BD56" i="52"/>
  <c r="BD54" i="52"/>
  <c r="BD53" i="52"/>
  <c r="BD48" i="52"/>
  <c r="BD43" i="52"/>
  <c r="BD41" i="52"/>
  <c r="BD39" i="52"/>
  <c r="BD34" i="52"/>
  <c r="BD25" i="52"/>
  <c r="BD24" i="52"/>
  <c r="BD23" i="52"/>
  <c r="BD21" i="52"/>
  <c r="BD19" i="52"/>
  <c r="BD12" i="52"/>
  <c r="BD10" i="52"/>
  <c r="BD9" i="52"/>
  <c r="BD30" i="52"/>
  <c r="F7" i="43"/>
  <c r="Q6" i="52"/>
  <c r="F7" i="44"/>
  <c r="P6" i="52"/>
  <c r="F7" i="46"/>
  <c r="O6" i="52"/>
  <c r="F7" i="48"/>
  <c r="N6" i="52"/>
  <c r="F7" i="45"/>
  <c r="M6" i="52"/>
  <c r="F7" i="47"/>
  <c r="L6" i="52"/>
  <c r="F7" i="49"/>
  <c r="K6" i="52"/>
  <c r="F12" i="50"/>
  <c r="F16" i="50"/>
  <c r="F18" i="50"/>
  <c r="F21" i="50"/>
  <c r="F25" i="50"/>
  <c r="F11" i="50"/>
  <c r="F10" i="50"/>
  <c r="F30" i="50"/>
  <c r="F29" i="50"/>
  <c r="F37" i="50"/>
  <c r="F44" i="50"/>
  <c r="F35" i="50"/>
  <c r="F50" i="50"/>
  <c r="F53" i="50"/>
  <c r="F57" i="50"/>
  <c r="F28" i="50"/>
  <c r="F9" i="50"/>
  <c r="F61" i="50"/>
  <c r="F60" i="50"/>
  <c r="F59" i="50"/>
  <c r="F8" i="50"/>
  <c r="J7" i="52"/>
  <c r="J8" i="52"/>
  <c r="J9" i="52"/>
  <c r="J10" i="52"/>
  <c r="J11" i="52"/>
  <c r="J12" i="52"/>
  <c r="J13" i="52"/>
  <c r="J14" i="52"/>
  <c r="J15" i="52"/>
  <c r="J16" i="52"/>
  <c r="J17" i="52"/>
  <c r="J18" i="52"/>
  <c r="J19" i="52"/>
  <c r="J20" i="52"/>
  <c r="J21" i="52"/>
  <c r="J22" i="52"/>
  <c r="J23" i="52"/>
  <c r="J24" i="52"/>
  <c r="J25" i="52"/>
  <c r="J26" i="52"/>
  <c r="J27" i="52"/>
  <c r="J28" i="52"/>
  <c r="J29" i="52"/>
  <c r="J30" i="52"/>
  <c r="J31" i="52"/>
  <c r="J32" i="52"/>
  <c r="J33" i="52"/>
  <c r="J34" i="52"/>
  <c r="J35" i="52"/>
  <c r="J36" i="52"/>
  <c r="J37" i="52"/>
  <c r="J38" i="52"/>
  <c r="J39" i="52"/>
  <c r="J40" i="52"/>
  <c r="J41" i="52"/>
  <c r="J42" i="52"/>
  <c r="J43" i="52"/>
  <c r="J44" i="52"/>
  <c r="J45" i="52"/>
  <c r="J46" i="52"/>
  <c r="J47" i="52"/>
  <c r="J48" i="52"/>
  <c r="J49" i="52"/>
  <c r="J50" i="52"/>
  <c r="J51" i="52"/>
  <c r="J52" i="52"/>
  <c r="J53" i="52"/>
  <c r="J54" i="52"/>
  <c r="J55" i="52"/>
  <c r="J56" i="52"/>
  <c r="J57" i="52"/>
  <c r="J58" i="52"/>
  <c r="J59" i="52"/>
  <c r="J60" i="52"/>
  <c r="J61" i="52"/>
  <c r="J62" i="52"/>
  <c r="F67" i="50"/>
  <c r="F66" i="50"/>
  <c r="F69" i="50"/>
  <c r="F65" i="50"/>
  <c r="F71" i="50"/>
  <c r="F64" i="50"/>
  <c r="J63" i="52"/>
  <c r="J64" i="52"/>
  <c r="J65" i="52"/>
  <c r="J66" i="52"/>
  <c r="J67" i="52"/>
  <c r="J68" i="52"/>
  <c r="J69" i="52"/>
  <c r="J70" i="52"/>
  <c r="J71" i="52"/>
  <c r="F7" i="50"/>
  <c r="J6" i="52"/>
  <c r="F12" i="27"/>
  <c r="F16" i="27"/>
  <c r="F18" i="27"/>
  <c r="F21" i="27"/>
  <c r="F25" i="27"/>
  <c r="F11" i="27"/>
  <c r="F10" i="27"/>
  <c r="F30" i="27"/>
  <c r="F29" i="27"/>
  <c r="F37" i="27"/>
  <c r="F44" i="27"/>
  <c r="F35" i="27"/>
  <c r="F50" i="27"/>
  <c r="F53" i="27"/>
  <c r="F57" i="27"/>
  <c r="F28" i="27"/>
  <c r="F9" i="27"/>
  <c r="F61" i="27"/>
  <c r="F60" i="27"/>
  <c r="F59" i="27"/>
  <c r="F8" i="27"/>
  <c r="I7" i="52"/>
  <c r="I8" i="52"/>
  <c r="I9" i="52"/>
  <c r="I10" i="52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I30" i="52"/>
  <c r="I31" i="52"/>
  <c r="I32" i="52"/>
  <c r="I33" i="52"/>
  <c r="I34" i="52"/>
  <c r="I35" i="52"/>
  <c r="I36" i="52"/>
  <c r="I37" i="52"/>
  <c r="I38" i="52"/>
  <c r="I39" i="52"/>
  <c r="I40" i="52"/>
  <c r="I41" i="52"/>
  <c r="I42" i="52"/>
  <c r="I43" i="52"/>
  <c r="I44" i="52"/>
  <c r="I45" i="52"/>
  <c r="I46" i="52"/>
  <c r="I47" i="52"/>
  <c r="I48" i="52"/>
  <c r="I49" i="52"/>
  <c r="I50" i="52"/>
  <c r="I51" i="52"/>
  <c r="I52" i="52"/>
  <c r="I53" i="52"/>
  <c r="I54" i="52"/>
  <c r="I55" i="52"/>
  <c r="I56" i="52"/>
  <c r="I57" i="52"/>
  <c r="I58" i="52"/>
  <c r="I59" i="52"/>
  <c r="I60" i="52"/>
  <c r="I61" i="52"/>
  <c r="I62" i="52"/>
  <c r="F67" i="27"/>
  <c r="F66" i="27"/>
  <c r="F69" i="27"/>
  <c r="F65" i="27"/>
  <c r="F71" i="27"/>
  <c r="F64" i="27"/>
  <c r="I63" i="52"/>
  <c r="I64" i="52"/>
  <c r="I65" i="52"/>
  <c r="I66" i="52"/>
  <c r="I67" i="52"/>
  <c r="I68" i="52"/>
  <c r="I69" i="52"/>
  <c r="I70" i="52"/>
  <c r="I71" i="52"/>
  <c r="F7" i="27"/>
  <c r="I6" i="52"/>
  <c r="F12" i="26"/>
  <c r="F16" i="26"/>
  <c r="F18" i="26"/>
  <c r="F21" i="26"/>
  <c r="F25" i="26"/>
  <c r="F11" i="26"/>
  <c r="F10" i="26"/>
  <c r="F30" i="26"/>
  <c r="F29" i="26"/>
  <c r="F37" i="26"/>
  <c r="F44" i="26"/>
  <c r="F35" i="26"/>
  <c r="F50" i="26"/>
  <c r="F53" i="26"/>
  <c r="F57" i="26"/>
  <c r="F28" i="26"/>
  <c r="F9" i="26"/>
  <c r="F61" i="26"/>
  <c r="F60" i="26"/>
  <c r="F59" i="26"/>
  <c r="F8" i="26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F67" i="26"/>
  <c r="F66" i="26"/>
  <c r="F69" i="26"/>
  <c r="F65" i="26"/>
  <c r="F71" i="26"/>
  <c r="F64" i="26"/>
  <c r="H63" i="52"/>
  <c r="H64" i="52"/>
  <c r="H65" i="52"/>
  <c r="H66" i="52"/>
  <c r="H67" i="52"/>
  <c r="H68" i="52"/>
  <c r="H69" i="52"/>
  <c r="H70" i="52"/>
  <c r="H71" i="52"/>
  <c r="F7" i="26"/>
  <c r="H6" i="52"/>
  <c r="F12" i="2"/>
  <c r="F16" i="2"/>
  <c r="F18" i="2"/>
  <c r="F21" i="2"/>
  <c r="F25" i="2"/>
  <c r="F11" i="2"/>
  <c r="F10" i="2"/>
  <c r="F30" i="2"/>
  <c r="F29" i="2"/>
  <c r="F37" i="2"/>
  <c r="F44" i="2"/>
  <c r="F35" i="2"/>
  <c r="F50" i="2"/>
  <c r="F53" i="2"/>
  <c r="F57" i="2"/>
  <c r="F28" i="2"/>
  <c r="F9" i="2"/>
  <c r="F61" i="2"/>
  <c r="F60" i="2"/>
  <c r="F59" i="2"/>
  <c r="F8" i="2"/>
  <c r="G7" i="52"/>
  <c r="G8" i="52"/>
  <c r="G9" i="52"/>
  <c r="G10" i="52"/>
  <c r="G11" i="52"/>
  <c r="G12" i="52"/>
  <c r="F12" i="52"/>
  <c r="G13" i="52"/>
  <c r="G14" i="52"/>
  <c r="G15" i="52"/>
  <c r="G16" i="52"/>
  <c r="G17" i="52"/>
  <c r="G18" i="52"/>
  <c r="G19" i="52"/>
  <c r="G20" i="52"/>
  <c r="F20" i="52"/>
  <c r="G21" i="52"/>
  <c r="G22" i="52"/>
  <c r="G23" i="52"/>
  <c r="G24" i="52"/>
  <c r="G25" i="52"/>
  <c r="G26" i="52"/>
  <c r="G27" i="52"/>
  <c r="G28" i="52"/>
  <c r="G29" i="52"/>
  <c r="G30" i="52"/>
  <c r="G31" i="52"/>
  <c r="G32" i="52"/>
  <c r="F32" i="52"/>
  <c r="G33" i="52"/>
  <c r="G34" i="52"/>
  <c r="G35" i="52"/>
  <c r="G36" i="52"/>
  <c r="G37" i="52"/>
  <c r="G38" i="52"/>
  <c r="G39" i="52"/>
  <c r="G40" i="52"/>
  <c r="G41" i="52"/>
  <c r="G42" i="52"/>
  <c r="G43" i="52"/>
  <c r="G44" i="52"/>
  <c r="F44" i="52"/>
  <c r="G45" i="52"/>
  <c r="G46" i="52"/>
  <c r="G47" i="52"/>
  <c r="G48" i="52"/>
  <c r="G49" i="52"/>
  <c r="G50" i="52"/>
  <c r="F52" i="2"/>
  <c r="G51" i="52"/>
  <c r="G52" i="52"/>
  <c r="F52" i="52"/>
  <c r="G53" i="52"/>
  <c r="G54" i="52"/>
  <c r="G55" i="52"/>
  <c r="G56" i="52"/>
  <c r="G57" i="52"/>
  <c r="G58" i="52"/>
  <c r="G59" i="52"/>
  <c r="G60" i="52"/>
  <c r="G61" i="52"/>
  <c r="G62" i="52"/>
  <c r="F67" i="2"/>
  <c r="F66" i="2"/>
  <c r="F69" i="2"/>
  <c r="F65" i="2"/>
  <c r="F71" i="2"/>
  <c r="F64" i="2"/>
  <c r="G63" i="52"/>
  <c r="G64" i="52"/>
  <c r="F64" i="52"/>
  <c r="G65" i="52"/>
  <c r="G66" i="52"/>
  <c r="G67" i="52"/>
  <c r="G68" i="52"/>
  <c r="G69" i="52"/>
  <c r="G70" i="52"/>
  <c r="G71" i="52"/>
  <c r="F7" i="2"/>
  <c r="G6" i="52"/>
  <c r="AE71" i="52"/>
  <c r="AE70" i="52"/>
  <c r="AE69" i="52"/>
  <c r="AE68" i="52"/>
  <c r="AE67" i="52"/>
  <c r="AE66" i="52"/>
  <c r="AE65" i="52"/>
  <c r="AE64" i="52"/>
  <c r="AE63" i="52"/>
  <c r="AE62" i="52"/>
  <c r="AE61" i="52"/>
  <c r="AE60" i="52"/>
  <c r="AE59" i="52"/>
  <c r="AE58" i="52"/>
  <c r="AE57" i="52"/>
  <c r="AE56" i="52"/>
  <c r="AE55" i="52"/>
  <c r="AE54" i="52"/>
  <c r="AE53" i="52"/>
  <c r="AE52" i="52"/>
  <c r="AE51" i="52"/>
  <c r="AE50" i="52"/>
  <c r="AE49" i="52"/>
  <c r="AE48" i="52"/>
  <c r="AE47" i="52"/>
  <c r="AE46" i="52"/>
  <c r="AE45" i="52"/>
  <c r="AE44" i="52"/>
  <c r="AE43" i="52"/>
  <c r="AE42" i="52"/>
  <c r="AE41" i="52"/>
  <c r="AE40" i="52"/>
  <c r="AE39" i="52"/>
  <c r="AE38" i="52"/>
  <c r="AE37" i="52"/>
  <c r="AE36" i="52"/>
  <c r="AE35" i="52"/>
  <c r="AE34" i="52"/>
  <c r="AE33" i="52"/>
  <c r="AE32" i="52"/>
  <c r="AE31" i="52"/>
  <c r="AE30" i="52"/>
  <c r="AE29" i="52"/>
  <c r="AE28" i="52"/>
  <c r="AE27" i="52"/>
  <c r="AE26" i="52"/>
  <c r="AE25" i="52"/>
  <c r="AE24" i="52"/>
  <c r="AE23" i="52"/>
  <c r="AE22" i="52"/>
  <c r="AE21" i="52"/>
  <c r="AE20" i="52"/>
  <c r="AE19" i="52"/>
  <c r="AE18" i="52"/>
  <c r="AE17" i="52"/>
  <c r="AE16" i="52"/>
  <c r="AE15" i="52"/>
  <c r="AE14" i="52"/>
  <c r="AE13" i="52"/>
  <c r="AE12" i="52"/>
  <c r="AE11" i="52"/>
  <c r="AE10" i="52"/>
  <c r="AE9" i="52"/>
  <c r="AE8" i="52"/>
  <c r="AE7" i="52"/>
  <c r="AE6" i="52"/>
  <c r="F16" i="52"/>
  <c r="F28" i="52"/>
  <c r="F36" i="52"/>
  <c r="F48" i="52"/>
  <c r="F60" i="52"/>
  <c r="F68" i="52"/>
  <c r="F70" i="52"/>
  <c r="F66" i="52"/>
  <c r="F62" i="52"/>
  <c r="F58" i="52"/>
  <c r="F54" i="52"/>
  <c r="F50" i="52"/>
  <c r="F46" i="52"/>
  <c r="F42" i="52"/>
  <c r="F38" i="52"/>
  <c r="F34" i="52"/>
  <c r="F30" i="52"/>
  <c r="F26" i="52"/>
  <c r="F22" i="52"/>
  <c r="F18" i="52"/>
  <c r="F14" i="52"/>
  <c r="F10" i="52"/>
  <c r="F56" i="52"/>
  <c r="F40" i="52"/>
  <c r="F24" i="52"/>
  <c r="F8" i="52"/>
  <c r="F71" i="52"/>
  <c r="F67" i="52"/>
  <c r="F63" i="52"/>
  <c r="F59" i="52"/>
  <c r="F55" i="52"/>
  <c r="F51" i="52"/>
  <c r="F47" i="52"/>
  <c r="F43" i="52"/>
  <c r="F39" i="52"/>
  <c r="F35" i="52"/>
  <c r="F31" i="52"/>
  <c r="F27" i="52"/>
  <c r="F23" i="52"/>
  <c r="F19" i="52"/>
  <c r="F15" i="52"/>
  <c r="F11" i="52"/>
  <c r="F7" i="52"/>
  <c r="F69" i="52"/>
  <c r="F65" i="52"/>
  <c r="F61" i="52"/>
  <c r="F57" i="52"/>
  <c r="F53" i="52"/>
  <c r="F49" i="52"/>
  <c r="F45" i="52"/>
  <c r="F41" i="52"/>
  <c r="F37" i="52"/>
  <c r="F33" i="52"/>
  <c r="F29" i="52"/>
  <c r="F25" i="52"/>
  <c r="F21" i="52"/>
  <c r="F17" i="52"/>
  <c r="F13" i="52"/>
  <c r="F9" i="52"/>
  <c r="F6" i="52"/>
  <c r="I49" i="47"/>
  <c r="CI48" i="52"/>
  <c r="CC48" i="52"/>
  <c r="V44" i="47"/>
  <c r="U44" i="47"/>
  <c r="T44" i="47"/>
  <c r="S44" i="47"/>
  <c r="R44" i="47"/>
  <c r="Q44" i="47"/>
  <c r="P44" i="47"/>
  <c r="O44" i="47"/>
  <c r="O35" i="47"/>
  <c r="N44" i="47"/>
  <c r="M44" i="47"/>
  <c r="L44" i="47"/>
  <c r="K44" i="47"/>
  <c r="K35" i="47"/>
  <c r="J44" i="47"/>
  <c r="V35" i="47"/>
  <c r="T35" i="47"/>
  <c r="R35" i="47"/>
  <c r="P35" i="47"/>
  <c r="N35" i="47"/>
  <c r="J35" i="47"/>
  <c r="U35" i="47"/>
  <c r="S35" i="47"/>
  <c r="Q35" i="47"/>
  <c r="M35" i="47"/>
  <c r="V28" i="47"/>
  <c r="R28" i="47"/>
  <c r="M28" i="47"/>
  <c r="T28" i="47"/>
  <c r="S28" i="47"/>
  <c r="P28" i="47"/>
  <c r="M9" i="47"/>
  <c r="M8" i="47"/>
  <c r="M7" i="47"/>
  <c r="T9" i="47"/>
  <c r="I46" i="50"/>
  <c r="CG45" i="52"/>
  <c r="CC45" i="52"/>
  <c r="X44" i="50"/>
  <c r="W44" i="50"/>
  <c r="V44" i="50"/>
  <c r="U44" i="50"/>
  <c r="U35" i="50"/>
  <c r="U28" i="50"/>
  <c r="U11" i="50"/>
  <c r="U10" i="50"/>
  <c r="U9" i="50"/>
  <c r="U8" i="50"/>
  <c r="U7" i="50"/>
  <c r="T44" i="50"/>
  <c r="T35" i="50"/>
  <c r="T28" i="50"/>
  <c r="S44" i="50"/>
  <c r="R44" i="50"/>
  <c r="Q44" i="50"/>
  <c r="Q35" i="50"/>
  <c r="Q28" i="50"/>
  <c r="P44" i="50"/>
  <c r="P35" i="50"/>
  <c r="P28" i="50"/>
  <c r="O44" i="50"/>
  <c r="N44" i="50"/>
  <c r="M44" i="50"/>
  <c r="M35" i="50"/>
  <c r="M28" i="50"/>
  <c r="M11" i="50"/>
  <c r="M10" i="50"/>
  <c r="M9" i="50"/>
  <c r="M8" i="50"/>
  <c r="M7" i="50"/>
  <c r="L44" i="50"/>
  <c r="K44" i="50"/>
  <c r="K35" i="50"/>
  <c r="K28" i="50"/>
  <c r="J44" i="50"/>
  <c r="X35" i="50"/>
  <c r="W35" i="50"/>
  <c r="W28" i="50"/>
  <c r="V35" i="50"/>
  <c r="S35" i="50"/>
  <c r="S28" i="50"/>
  <c r="R35" i="50"/>
  <c r="R28" i="50"/>
  <c r="O35" i="50"/>
  <c r="O28" i="50"/>
  <c r="O11" i="50"/>
  <c r="O10" i="50"/>
  <c r="O9" i="50"/>
  <c r="O8" i="50"/>
  <c r="O7" i="50"/>
  <c r="N35" i="50"/>
  <c r="J35" i="50"/>
  <c r="X28" i="50"/>
  <c r="V28" i="50"/>
  <c r="N28" i="50"/>
  <c r="J28" i="50"/>
  <c r="X11" i="50"/>
  <c r="W11" i="50"/>
  <c r="V11" i="50"/>
  <c r="V10" i="50"/>
  <c r="T11" i="50"/>
  <c r="S11" i="50"/>
  <c r="R11" i="50"/>
  <c r="R10" i="50"/>
  <c r="Q11" i="50"/>
  <c r="P11" i="50"/>
  <c r="N11" i="50"/>
  <c r="N10" i="50"/>
  <c r="L11" i="50"/>
  <c r="K11" i="50"/>
  <c r="J10" i="50"/>
  <c r="X10" i="50"/>
  <c r="W10" i="50"/>
  <c r="T10" i="50"/>
  <c r="S10" i="50"/>
  <c r="Q10" i="50"/>
  <c r="P10" i="50"/>
  <c r="L10" i="50"/>
  <c r="K10" i="50"/>
  <c r="I52" i="2"/>
  <c r="CD51" i="52"/>
  <c r="CC51" i="52"/>
  <c r="S50" i="2"/>
  <c r="R50" i="2"/>
  <c r="Q50" i="2"/>
  <c r="P50" i="2"/>
  <c r="O50" i="2"/>
  <c r="N50" i="2"/>
  <c r="M50" i="2"/>
  <c r="L50" i="2"/>
  <c r="K50" i="2"/>
  <c r="J50" i="2"/>
  <c r="I50" i="2"/>
  <c r="CD49" i="52"/>
  <c r="CC49" i="52"/>
  <c r="R28" i="2"/>
  <c r="R9" i="2"/>
  <c r="R8" i="2"/>
  <c r="R7" i="2"/>
  <c r="I10" i="2"/>
  <c r="CD9" i="52"/>
  <c r="V9" i="47"/>
  <c r="V8" i="47"/>
  <c r="U28" i="47"/>
  <c r="U9" i="47"/>
  <c r="U8" i="47"/>
  <c r="U7" i="47"/>
  <c r="R9" i="47"/>
  <c r="R8" i="47"/>
  <c r="R7" i="47"/>
  <c r="Q28" i="47"/>
  <c r="Q9" i="47"/>
  <c r="Q8" i="47"/>
  <c r="Q7" i="47"/>
  <c r="P9" i="47"/>
  <c r="P8" i="47"/>
  <c r="O28" i="47"/>
  <c r="N28" i="47"/>
  <c r="N9" i="47"/>
  <c r="N8" i="47"/>
  <c r="N7" i="47"/>
  <c r="K28" i="47"/>
  <c r="I44" i="47"/>
  <c r="CI43" i="52"/>
  <c r="W9" i="50"/>
  <c r="W8" i="50"/>
  <c r="W7" i="50"/>
  <c r="V9" i="50"/>
  <c r="V8" i="50"/>
  <c r="V7" i="50"/>
  <c r="I44" i="50"/>
  <c r="CG43" i="52"/>
  <c r="S9" i="50"/>
  <c r="S8" i="50"/>
  <c r="S7" i="50"/>
  <c r="R9" i="50"/>
  <c r="R8" i="50"/>
  <c r="R7" i="50"/>
  <c r="Q9" i="50"/>
  <c r="Q8" i="50"/>
  <c r="Q7" i="50"/>
  <c r="N9" i="50"/>
  <c r="N8" i="50"/>
  <c r="N7" i="50"/>
  <c r="L35" i="50"/>
  <c r="L28" i="50"/>
  <c r="K9" i="50"/>
  <c r="K8" i="50"/>
  <c r="K7" i="50"/>
  <c r="J9" i="50"/>
  <c r="J8" i="50"/>
  <c r="J7" i="50"/>
  <c r="T8" i="47"/>
  <c r="T7" i="47"/>
  <c r="V7" i="47"/>
  <c r="P7" i="47"/>
  <c r="K9" i="47"/>
  <c r="K8" i="47"/>
  <c r="O9" i="47"/>
  <c r="O8" i="47"/>
  <c r="O7" i="47"/>
  <c r="S9" i="47"/>
  <c r="S8" i="47"/>
  <c r="S7" i="47"/>
  <c r="J28" i="47"/>
  <c r="L35" i="47"/>
  <c r="I35" i="47"/>
  <c r="CI34" i="52"/>
  <c r="I35" i="50"/>
  <c r="CG34" i="52"/>
  <c r="CC34" i="52"/>
  <c r="I28" i="50"/>
  <c r="CG27" i="52"/>
  <c r="P9" i="50"/>
  <c r="P8" i="50"/>
  <c r="P7" i="50"/>
  <c r="T9" i="50"/>
  <c r="T8" i="50"/>
  <c r="T7" i="50"/>
  <c r="X9" i="50"/>
  <c r="X8" i="50"/>
  <c r="X7" i="50"/>
  <c r="I10" i="50"/>
  <c r="CG9" i="52"/>
  <c r="CC9" i="52"/>
  <c r="I11" i="50"/>
  <c r="CG10" i="52"/>
  <c r="L9" i="50"/>
  <c r="L8" i="50"/>
  <c r="L7" i="50"/>
  <c r="N28" i="2"/>
  <c r="N9" i="2"/>
  <c r="N8" i="2"/>
  <c r="N7" i="2"/>
  <c r="I11" i="2"/>
  <c r="CD10" i="52"/>
  <c r="CC10" i="52"/>
  <c r="P28" i="2"/>
  <c r="P9" i="2"/>
  <c r="P8" i="2"/>
  <c r="P7" i="2"/>
  <c r="K28" i="2"/>
  <c r="K9" i="2"/>
  <c r="K8" i="2"/>
  <c r="K7" i="2"/>
  <c r="O28" i="2"/>
  <c r="O9" i="2"/>
  <c r="O8" i="2"/>
  <c r="O7" i="2"/>
  <c r="S28" i="2"/>
  <c r="S9" i="2"/>
  <c r="S8" i="2"/>
  <c r="S7" i="2"/>
  <c r="L28" i="2"/>
  <c r="L9" i="2"/>
  <c r="M28" i="2"/>
  <c r="M9" i="2"/>
  <c r="M8" i="2"/>
  <c r="Q28" i="2"/>
  <c r="Q9" i="2"/>
  <c r="Q8" i="2"/>
  <c r="Q7" i="2"/>
  <c r="J28" i="2"/>
  <c r="CC43" i="52"/>
  <c r="I7" i="50"/>
  <c r="CG6" i="52"/>
  <c r="L8" i="2"/>
  <c r="K7" i="47"/>
  <c r="L28" i="47"/>
  <c r="L9" i="47"/>
  <c r="L8" i="47"/>
  <c r="L7" i="47"/>
  <c r="J9" i="47"/>
  <c r="I9" i="50"/>
  <c r="CG8" i="52"/>
  <c r="I8" i="50"/>
  <c r="CG7" i="52"/>
  <c r="M7" i="2"/>
  <c r="L7" i="2"/>
  <c r="I28" i="2"/>
  <c r="CD27" i="52"/>
  <c r="J9" i="2"/>
  <c r="J8" i="47"/>
  <c r="I9" i="47"/>
  <c r="CI8" i="52"/>
  <c r="I28" i="47"/>
  <c r="CI27" i="52"/>
  <c r="CC27" i="52"/>
  <c r="I9" i="2"/>
  <c r="CD8" i="52"/>
  <c r="CC8" i="52"/>
  <c r="J8" i="2"/>
  <c r="J7" i="47"/>
  <c r="I7" i="47"/>
  <c r="CI6" i="52"/>
  <c r="I8" i="47"/>
  <c r="CI7" i="52"/>
  <c r="J7" i="2"/>
  <c r="I7" i="2"/>
  <c r="CD6" i="52"/>
  <c r="CC6" i="52"/>
  <c r="I8" i="2"/>
  <c r="CD7" i="52"/>
  <c r="CC7" i="52"/>
  <c r="AR50" i="2"/>
  <c r="AQ50" i="2"/>
  <c r="AP50" i="2"/>
  <c r="AO50" i="2"/>
  <c r="AN50" i="2"/>
  <c r="AM50" i="2"/>
  <c r="AL50" i="2"/>
  <c r="AK50" i="2"/>
  <c r="AJ50" i="2"/>
  <c r="AI50" i="2"/>
  <c r="AH22" i="2"/>
  <c r="AF22" i="2"/>
  <c r="AH26" i="2"/>
  <c r="AF26" i="2"/>
  <c r="AH27" i="2"/>
  <c r="AF27" i="2"/>
  <c r="AH34" i="2"/>
  <c r="AF34" i="2"/>
  <c r="AH38" i="2"/>
  <c r="AF38" i="2"/>
  <c r="AH39" i="2"/>
  <c r="AF39" i="2"/>
  <c r="AH40" i="2"/>
  <c r="AF40" i="2"/>
  <c r="AH42" i="2"/>
  <c r="AF42" i="2"/>
  <c r="AH43" i="2"/>
  <c r="AF43" i="2"/>
  <c r="AH56" i="2"/>
  <c r="AF56" i="2"/>
  <c r="AH68" i="2"/>
  <c r="AF68" i="2"/>
  <c r="AH72" i="2"/>
  <c r="AF72" i="2"/>
  <c r="AH13" i="2"/>
  <c r="AF13" i="2"/>
  <c r="AH14" i="2"/>
  <c r="AF14" i="2"/>
  <c r="AH15" i="2"/>
  <c r="AF15" i="2"/>
  <c r="AH17" i="2"/>
  <c r="AF17" i="2"/>
  <c r="AH19" i="2"/>
  <c r="AF19" i="2"/>
  <c r="AH20" i="2"/>
  <c r="AF20" i="2"/>
  <c r="AH23" i="2"/>
  <c r="AF23" i="2"/>
  <c r="AH24" i="2"/>
  <c r="AF24" i="2"/>
  <c r="AH31" i="2"/>
  <c r="AF31" i="2"/>
  <c r="AH32" i="2"/>
  <c r="AF32" i="2"/>
  <c r="AH33" i="2"/>
  <c r="AF33" i="2"/>
  <c r="AH36" i="2"/>
  <c r="AF36" i="2"/>
  <c r="AH41" i="2"/>
  <c r="AF41" i="2"/>
  <c r="AH45" i="2"/>
  <c r="AF45" i="2"/>
  <c r="AH46" i="2"/>
  <c r="AF46" i="2"/>
  <c r="AH47" i="2"/>
  <c r="AF47" i="2"/>
  <c r="AH48" i="2"/>
  <c r="AF48" i="2"/>
  <c r="AH49" i="2"/>
  <c r="AF49" i="2"/>
  <c r="AH51" i="2"/>
  <c r="AF51" i="2"/>
  <c r="AH52" i="2"/>
  <c r="AF52" i="2"/>
  <c r="AH54" i="2"/>
  <c r="AF54" i="2"/>
  <c r="AH55" i="2"/>
  <c r="AF55" i="2"/>
  <c r="AH58" i="2"/>
  <c r="AF58" i="2"/>
  <c r="AH62" i="2"/>
  <c r="AF62" i="2"/>
  <c r="AH63" i="2"/>
  <c r="AF63" i="2"/>
  <c r="AH70" i="2"/>
  <c r="AF70" i="2"/>
  <c r="AR71" i="2"/>
  <c r="AQ71" i="2"/>
  <c r="AP71" i="2"/>
  <c r="AO71" i="2"/>
  <c r="AN71" i="2"/>
  <c r="AM71" i="2"/>
  <c r="AL71" i="2"/>
  <c r="AI71" i="2"/>
  <c r="AJ71" i="2"/>
  <c r="AK71" i="2"/>
  <c r="AH71" i="2"/>
  <c r="AF71" i="2"/>
  <c r="AR69" i="2"/>
  <c r="AQ69" i="2"/>
  <c r="AP69" i="2"/>
  <c r="AO69" i="2"/>
  <c r="AN69" i="2"/>
  <c r="AM69" i="2"/>
  <c r="AL69" i="2"/>
  <c r="AK69" i="2"/>
  <c r="AJ69" i="2"/>
  <c r="AI69" i="2"/>
  <c r="AH69" i="2"/>
  <c r="AR67" i="2"/>
  <c r="AR66" i="2"/>
  <c r="AR65" i="2"/>
  <c r="AR64" i="2"/>
  <c r="AQ67" i="2"/>
  <c r="AP67" i="2"/>
  <c r="AP66" i="2"/>
  <c r="AP65" i="2"/>
  <c r="AP64" i="2"/>
  <c r="AO67" i="2"/>
  <c r="AO66" i="2"/>
  <c r="AO65" i="2"/>
  <c r="AO64" i="2"/>
  <c r="AN67" i="2"/>
  <c r="AN66" i="2"/>
  <c r="AN65" i="2"/>
  <c r="AN64" i="2"/>
  <c r="AM67" i="2"/>
  <c r="AL67" i="2"/>
  <c r="AL66" i="2"/>
  <c r="AL65" i="2"/>
  <c r="AL64" i="2"/>
  <c r="AK67" i="2"/>
  <c r="AK66" i="2"/>
  <c r="AK65" i="2"/>
  <c r="AK64" i="2"/>
  <c r="AJ67" i="2"/>
  <c r="AI67" i="2"/>
  <c r="AH67" i="2"/>
  <c r="AF67" i="2"/>
  <c r="AQ66" i="2"/>
  <c r="AQ65" i="2"/>
  <c r="AQ64" i="2"/>
  <c r="AM66" i="2"/>
  <c r="AM65" i="2"/>
  <c r="AM64" i="2"/>
  <c r="AI66" i="2"/>
  <c r="AR61" i="2"/>
  <c r="AR60" i="2"/>
  <c r="AR59" i="2"/>
  <c r="AQ61" i="2"/>
  <c r="AP61" i="2"/>
  <c r="AP60" i="2"/>
  <c r="AP59" i="2"/>
  <c r="AO61" i="2"/>
  <c r="AO60" i="2"/>
  <c r="AO59" i="2"/>
  <c r="AN61" i="2"/>
  <c r="AN60" i="2"/>
  <c r="AN59" i="2"/>
  <c r="AM61" i="2"/>
  <c r="AL61" i="2"/>
  <c r="AL60" i="2"/>
  <c r="AL59" i="2"/>
  <c r="AK61" i="2"/>
  <c r="AK60" i="2"/>
  <c r="AK59" i="2"/>
  <c r="AJ61" i="2"/>
  <c r="AI61" i="2"/>
  <c r="AH61" i="2"/>
  <c r="AQ60" i="2"/>
  <c r="AQ59" i="2"/>
  <c r="AM60" i="2"/>
  <c r="AM59" i="2"/>
  <c r="AI60" i="2"/>
  <c r="AR57" i="2"/>
  <c r="AQ57" i="2"/>
  <c r="AP57" i="2"/>
  <c r="AO57" i="2"/>
  <c r="AN57" i="2"/>
  <c r="AM57" i="2"/>
  <c r="AL57" i="2"/>
  <c r="AK57" i="2"/>
  <c r="AJ57" i="2"/>
  <c r="AI57" i="2"/>
  <c r="AH57" i="2"/>
  <c r="AF57" i="2"/>
  <c r="AR53" i="2"/>
  <c r="AQ53" i="2"/>
  <c r="AP53" i="2"/>
  <c r="AO53" i="2"/>
  <c r="AN53" i="2"/>
  <c r="AM53" i="2"/>
  <c r="AL53" i="2"/>
  <c r="AK53" i="2"/>
  <c r="AJ53" i="2"/>
  <c r="AI53" i="2"/>
  <c r="AR44" i="2"/>
  <c r="AQ44" i="2"/>
  <c r="AP44" i="2"/>
  <c r="AO44" i="2"/>
  <c r="AN44" i="2"/>
  <c r="AM44" i="2"/>
  <c r="AL44" i="2"/>
  <c r="AK44" i="2"/>
  <c r="AJ44" i="2"/>
  <c r="AI44" i="2"/>
  <c r="AH44" i="2"/>
  <c r="AR37" i="2"/>
  <c r="AR35" i="2"/>
  <c r="AQ37" i="2"/>
  <c r="AQ35" i="2"/>
  <c r="AP37" i="2"/>
  <c r="AP35" i="2"/>
  <c r="AO37" i="2"/>
  <c r="AN37" i="2"/>
  <c r="AN35" i="2"/>
  <c r="AM37" i="2"/>
  <c r="AM35" i="2"/>
  <c r="AL37" i="2"/>
  <c r="AL35" i="2"/>
  <c r="AK37" i="2"/>
  <c r="AJ37" i="2"/>
  <c r="AJ35" i="2"/>
  <c r="AI37" i="2"/>
  <c r="AI35" i="2"/>
  <c r="AK35" i="2"/>
  <c r="AO35" i="2"/>
  <c r="AH35" i="2"/>
  <c r="AR30" i="2"/>
  <c r="AR29" i="2"/>
  <c r="AQ30" i="2"/>
  <c r="AQ29" i="2"/>
  <c r="AP30" i="2"/>
  <c r="AO30" i="2"/>
  <c r="AO29" i="2"/>
  <c r="AN30" i="2"/>
  <c r="AN29" i="2"/>
  <c r="AM30" i="2"/>
  <c r="AM29" i="2"/>
  <c r="AL30" i="2"/>
  <c r="AK30" i="2"/>
  <c r="AK29" i="2"/>
  <c r="AK28" i="2"/>
  <c r="AJ30" i="2"/>
  <c r="AJ29" i="2"/>
  <c r="AI30" i="2"/>
  <c r="AH30" i="2"/>
  <c r="AP29" i="2"/>
  <c r="AL29" i="2"/>
  <c r="AR25" i="2"/>
  <c r="AQ25" i="2"/>
  <c r="AP25" i="2"/>
  <c r="AO25" i="2"/>
  <c r="AN25" i="2"/>
  <c r="AM25" i="2"/>
  <c r="AL25" i="2"/>
  <c r="AK25" i="2"/>
  <c r="AJ25" i="2"/>
  <c r="AI25" i="2"/>
  <c r="AH25" i="2"/>
  <c r="AR21" i="2"/>
  <c r="AQ21" i="2"/>
  <c r="AP21" i="2"/>
  <c r="AO21" i="2"/>
  <c r="AN21" i="2"/>
  <c r="AM21" i="2"/>
  <c r="AL21" i="2"/>
  <c r="AK21" i="2"/>
  <c r="AJ21" i="2"/>
  <c r="AI21" i="2"/>
  <c r="AH21" i="2"/>
  <c r="AR18" i="2"/>
  <c r="AQ18" i="2"/>
  <c r="AP18" i="2"/>
  <c r="AO18" i="2"/>
  <c r="AN18" i="2"/>
  <c r="AM18" i="2"/>
  <c r="AL18" i="2"/>
  <c r="AK18" i="2"/>
  <c r="AJ18" i="2"/>
  <c r="AI18" i="2"/>
  <c r="AH18" i="2"/>
  <c r="AR16" i="2"/>
  <c r="AQ16" i="2"/>
  <c r="AP16" i="2"/>
  <c r="AO16" i="2"/>
  <c r="AN16" i="2"/>
  <c r="AM16" i="2"/>
  <c r="AL16" i="2"/>
  <c r="AK16" i="2"/>
  <c r="AJ16" i="2"/>
  <c r="AI16" i="2"/>
  <c r="AR12" i="2"/>
  <c r="AR11" i="2"/>
  <c r="AR10" i="2"/>
  <c r="AQ12" i="2"/>
  <c r="AQ11" i="2"/>
  <c r="AQ10" i="2"/>
  <c r="AP12" i="2"/>
  <c r="AO12" i="2"/>
  <c r="AO11" i="2"/>
  <c r="AO10" i="2"/>
  <c r="AN12" i="2"/>
  <c r="AN11" i="2"/>
  <c r="AN10" i="2"/>
  <c r="AM12" i="2"/>
  <c r="AM11" i="2"/>
  <c r="AM10" i="2"/>
  <c r="AL12" i="2"/>
  <c r="AK12" i="2"/>
  <c r="AK11" i="2"/>
  <c r="AK10" i="2"/>
  <c r="AJ12" i="2"/>
  <c r="AJ11" i="2"/>
  <c r="AJ10" i="2"/>
  <c r="AI12" i="2"/>
  <c r="AH12" i="2"/>
  <c r="AP11" i="2"/>
  <c r="AP10" i="2"/>
  <c r="AL11" i="2"/>
  <c r="AL10" i="2"/>
  <c r="AJ66" i="2"/>
  <c r="AH66" i="2"/>
  <c r="AF66" i="2"/>
  <c r="AF61" i="2"/>
  <c r="AM28" i="2"/>
  <c r="AQ28" i="2"/>
  <c r="AF69" i="2"/>
  <c r="AF21" i="2"/>
  <c r="AH37" i="2"/>
  <c r="AI11" i="2"/>
  <c r="AJ60" i="2"/>
  <c r="AJ59" i="2"/>
  <c r="AI65" i="2"/>
  <c r="AJ65" i="2"/>
  <c r="AJ64" i="2"/>
  <c r="AJ28" i="2"/>
  <c r="AF37" i="2"/>
  <c r="AF18" i="2"/>
  <c r="AI29" i="2"/>
  <c r="AH29" i="2"/>
  <c r="AO28" i="2"/>
  <c r="AO9" i="2"/>
  <c r="AO8" i="2"/>
  <c r="AO7" i="2"/>
  <c r="AI59" i="2"/>
  <c r="AH59" i="2"/>
  <c r="AF12" i="2"/>
  <c r="AH16" i="2"/>
  <c r="AF25" i="2"/>
  <c r="AF30" i="2"/>
  <c r="AF44" i="2"/>
  <c r="AI28" i="2"/>
  <c r="AQ9" i="2"/>
  <c r="AQ8" i="2"/>
  <c r="AQ7" i="2"/>
  <c r="AJ9" i="2"/>
  <c r="AJ8" i="2"/>
  <c r="AJ7" i="2"/>
  <c r="AF16" i="2"/>
  <c r="AK9" i="2"/>
  <c r="AK8" i="2"/>
  <c r="AK7" i="2"/>
  <c r="AM9" i="2"/>
  <c r="AM8" i="2"/>
  <c r="AM7" i="2"/>
  <c r="AR28" i="2"/>
  <c r="AR9" i="2"/>
  <c r="AR8" i="2"/>
  <c r="AR7" i="2"/>
  <c r="AP28" i="2"/>
  <c r="AP9" i="2"/>
  <c r="AP8" i="2"/>
  <c r="AP7" i="2"/>
  <c r="AN28" i="2"/>
  <c r="AN9" i="2"/>
  <c r="AN8" i="2"/>
  <c r="AN7" i="2"/>
  <c r="AH53" i="2"/>
  <c r="AF53" i="2"/>
  <c r="AL28" i="2"/>
  <c r="AL9" i="2"/>
  <c r="AL8" i="2"/>
  <c r="AL7" i="2"/>
  <c r="AH50" i="2"/>
  <c r="AF50" i="2"/>
  <c r="AF35" i="2"/>
  <c r="AH65" i="2"/>
  <c r="AF65" i="2"/>
  <c r="AI64" i="2"/>
  <c r="AH64" i="2"/>
  <c r="AF59" i="2"/>
  <c r="AH60" i="2"/>
  <c r="AF60" i="2"/>
  <c r="AH11" i="2"/>
  <c r="AF11" i="2"/>
  <c r="AI10" i="2"/>
  <c r="AF64" i="2"/>
  <c r="AH28" i="2"/>
  <c r="AF29" i="2"/>
  <c r="AF28" i="2"/>
  <c r="AH10" i="2"/>
  <c r="AI9" i="2"/>
  <c r="AF10" i="2"/>
  <c r="AI8" i="2"/>
  <c r="AH9" i="2"/>
  <c r="AF9" i="2"/>
  <c r="AH8" i="2"/>
  <c r="AF8" i="2"/>
  <c r="AI7" i="2"/>
  <c r="AH7" i="2"/>
  <c r="AF7" i="2"/>
  <c r="T13" i="2"/>
  <c r="T14" i="2"/>
  <c r="T15" i="2"/>
  <c r="T17" i="2"/>
  <c r="T19" i="2"/>
  <c r="T20" i="2"/>
  <c r="T22" i="2"/>
  <c r="T23" i="2"/>
  <c r="T24" i="2"/>
  <c r="T26" i="2"/>
  <c r="T27" i="2"/>
  <c r="T31" i="2"/>
  <c r="T32" i="2"/>
  <c r="T33" i="2"/>
  <c r="T34" i="2"/>
  <c r="T36" i="2"/>
  <c r="T38" i="2"/>
  <c r="T39" i="2"/>
  <c r="T40" i="2"/>
  <c r="T41" i="2"/>
  <c r="T42" i="2"/>
  <c r="T43" i="2"/>
  <c r="T45" i="2"/>
  <c r="T46" i="2"/>
  <c r="T47" i="2"/>
  <c r="T48" i="2"/>
  <c r="T49" i="2"/>
  <c r="T51" i="2"/>
  <c r="T54" i="2"/>
  <c r="T55" i="2"/>
  <c r="T56" i="2"/>
  <c r="T58" i="2"/>
  <c r="T62" i="2"/>
  <c r="T63" i="2"/>
  <c r="T68" i="2"/>
  <c r="T70" i="2"/>
  <c r="T72" i="2"/>
  <c r="V25" i="2"/>
  <c r="W25" i="2"/>
  <c r="X25" i="2"/>
  <c r="Y25" i="2"/>
  <c r="Z25" i="2"/>
  <c r="AA25" i="2"/>
  <c r="AB25" i="2"/>
  <c r="AC25" i="2"/>
  <c r="AD25" i="2"/>
  <c r="AE25" i="2"/>
  <c r="T25" i="2"/>
  <c r="AD71" i="2"/>
  <c r="AD69" i="2"/>
  <c r="AD67" i="2"/>
  <c r="AD66" i="2"/>
  <c r="AD61" i="2"/>
  <c r="AD60" i="2"/>
  <c r="AD59" i="2"/>
  <c r="AD57" i="2"/>
  <c r="AD44" i="2"/>
  <c r="AD37" i="2"/>
  <c r="AD30" i="2"/>
  <c r="AD29" i="2"/>
  <c r="AD21" i="2"/>
  <c r="AD18" i="2"/>
  <c r="AD16" i="2"/>
  <c r="AD12" i="2"/>
  <c r="AE71" i="2"/>
  <c r="AC71" i="2"/>
  <c r="Z71" i="2"/>
  <c r="X71" i="2"/>
  <c r="AB71" i="2"/>
  <c r="AA71" i="2"/>
  <c r="Y71" i="2"/>
  <c r="W71" i="2"/>
  <c r="V71" i="2"/>
  <c r="AE69" i="2"/>
  <c r="AC69" i="2"/>
  <c r="Z69" i="2"/>
  <c r="X69" i="2"/>
  <c r="AB69" i="2"/>
  <c r="AA69" i="2"/>
  <c r="Y69" i="2"/>
  <c r="W69" i="2"/>
  <c r="V69" i="2"/>
  <c r="AE67" i="2"/>
  <c r="AE66" i="2"/>
  <c r="AC67" i="2"/>
  <c r="AC66" i="2"/>
  <c r="Z67" i="2"/>
  <c r="Z66" i="2"/>
  <c r="X67" i="2"/>
  <c r="X66" i="2"/>
  <c r="AB67" i="2"/>
  <c r="AB66" i="2"/>
  <c r="AA67" i="2"/>
  <c r="AA66" i="2"/>
  <c r="Y67" i="2"/>
  <c r="Y66" i="2"/>
  <c r="W67" i="2"/>
  <c r="W66" i="2"/>
  <c r="V67" i="2"/>
  <c r="AE61" i="2"/>
  <c r="AE60" i="2"/>
  <c r="AE59" i="2"/>
  <c r="AC61" i="2"/>
  <c r="AC60" i="2"/>
  <c r="AC59" i="2"/>
  <c r="Z61" i="2"/>
  <c r="Z60" i="2"/>
  <c r="Z59" i="2"/>
  <c r="X61" i="2"/>
  <c r="X60" i="2"/>
  <c r="X59" i="2"/>
  <c r="AB61" i="2"/>
  <c r="AB60" i="2"/>
  <c r="AB59" i="2"/>
  <c r="AA61" i="2"/>
  <c r="AA60" i="2"/>
  <c r="AA59" i="2"/>
  <c r="Y61" i="2"/>
  <c r="Y60" i="2"/>
  <c r="Y59" i="2"/>
  <c r="W61" i="2"/>
  <c r="W60" i="2"/>
  <c r="W59" i="2"/>
  <c r="V61" i="2"/>
  <c r="V60" i="2"/>
  <c r="V59" i="2"/>
  <c r="AE57" i="2"/>
  <c r="AC57" i="2"/>
  <c r="Z57" i="2"/>
  <c r="X57" i="2"/>
  <c r="AB57" i="2"/>
  <c r="AA57" i="2"/>
  <c r="Y57" i="2"/>
  <c r="W57" i="2"/>
  <c r="V57" i="2"/>
  <c r="AE44" i="2"/>
  <c r="AC44" i="2"/>
  <c r="Z44" i="2"/>
  <c r="X44" i="2"/>
  <c r="AB44" i="2"/>
  <c r="AA44" i="2"/>
  <c r="Y44" i="2"/>
  <c r="W44" i="2"/>
  <c r="V44" i="2"/>
  <c r="T44" i="2"/>
  <c r="AE37" i="2"/>
  <c r="AC37" i="2"/>
  <c r="Z37" i="2"/>
  <c r="Z35" i="2"/>
  <c r="X37" i="2"/>
  <c r="AB37" i="2"/>
  <c r="AA37" i="2"/>
  <c r="Y37" i="2"/>
  <c r="W37" i="2"/>
  <c r="V37" i="2"/>
  <c r="AB35" i="2"/>
  <c r="AE30" i="2"/>
  <c r="AE29" i="2"/>
  <c r="AC30" i="2"/>
  <c r="AC29" i="2"/>
  <c r="Z30" i="2"/>
  <c r="Z29" i="2"/>
  <c r="X30" i="2"/>
  <c r="X29" i="2"/>
  <c r="AB30" i="2"/>
  <c r="AB29" i="2"/>
  <c r="AA30" i="2"/>
  <c r="AA29" i="2"/>
  <c r="Y30" i="2"/>
  <c r="Y29" i="2"/>
  <c r="W30" i="2"/>
  <c r="V30" i="2"/>
  <c r="V29" i="2"/>
  <c r="AE21" i="2"/>
  <c r="AC21" i="2"/>
  <c r="Z21" i="2"/>
  <c r="X21" i="2"/>
  <c r="AB21" i="2"/>
  <c r="AA21" i="2"/>
  <c r="Y21" i="2"/>
  <c r="W21" i="2"/>
  <c r="V21" i="2"/>
  <c r="AE18" i="2"/>
  <c r="AC18" i="2"/>
  <c r="Z18" i="2"/>
  <c r="X18" i="2"/>
  <c r="AB18" i="2"/>
  <c r="AA18" i="2"/>
  <c r="Y18" i="2"/>
  <c r="W18" i="2"/>
  <c r="V18" i="2"/>
  <c r="AE16" i="2"/>
  <c r="AC16" i="2"/>
  <c r="AC12" i="2"/>
  <c r="AC11" i="2"/>
  <c r="Z16" i="2"/>
  <c r="X16" i="2"/>
  <c r="AB16" i="2"/>
  <c r="AA16" i="2"/>
  <c r="AA12" i="2"/>
  <c r="AA11" i="2"/>
  <c r="Y16" i="2"/>
  <c r="Y12" i="2"/>
  <c r="Y11" i="2"/>
  <c r="W16" i="2"/>
  <c r="V16" i="2"/>
  <c r="AE12" i="2"/>
  <c r="Z12" i="2"/>
  <c r="X12" i="2"/>
  <c r="X11" i="2"/>
  <c r="AB12" i="2"/>
  <c r="W12" i="2"/>
  <c r="V12" i="2"/>
  <c r="T21" i="2"/>
  <c r="AD11" i="2"/>
  <c r="Z11" i="2"/>
  <c r="V11" i="2"/>
  <c r="V10" i="2"/>
  <c r="AB11" i="2"/>
  <c r="AB10" i="2"/>
  <c r="AE11" i="2"/>
  <c r="T37" i="2"/>
  <c r="T50" i="2"/>
  <c r="T57" i="2"/>
  <c r="T71" i="2"/>
  <c r="T12" i="2"/>
  <c r="W11" i="2"/>
  <c r="T18" i="2"/>
  <c r="V35" i="2"/>
  <c r="AE35" i="2"/>
  <c r="AE28" i="2"/>
  <c r="T16" i="2"/>
  <c r="T67" i="2"/>
  <c r="T60" i="2"/>
  <c r="T61" i="2"/>
  <c r="T69" i="2"/>
  <c r="T52" i="2"/>
  <c r="T53" i="2"/>
  <c r="T30" i="2"/>
  <c r="AA10" i="2"/>
  <c r="W35" i="2"/>
  <c r="X35" i="2"/>
  <c r="X28" i="2"/>
  <c r="Y35" i="2"/>
  <c r="Y28" i="2"/>
  <c r="AA35" i="2"/>
  <c r="AA28" i="2"/>
  <c r="AA9" i="2"/>
  <c r="AA8" i="2"/>
  <c r="AC35" i="2"/>
  <c r="AC28" i="2"/>
  <c r="AD35" i="2"/>
  <c r="AD28" i="2"/>
  <c r="AA65" i="2"/>
  <c r="AA64" i="2"/>
  <c r="AC65" i="2"/>
  <c r="AC64" i="2"/>
  <c r="AD65" i="2"/>
  <c r="AD64" i="2"/>
  <c r="W10" i="2"/>
  <c r="X10" i="2"/>
  <c r="Y65" i="2"/>
  <c r="Y64" i="2"/>
  <c r="Z65" i="2"/>
  <c r="Z64" i="2"/>
  <c r="AD10" i="2"/>
  <c r="AC10" i="2"/>
  <c r="AB65" i="2"/>
  <c r="AB64" i="2"/>
  <c r="AE65" i="2"/>
  <c r="AE64" i="2"/>
  <c r="Y10" i="2"/>
  <c r="Z10" i="2"/>
  <c r="AB28" i="2"/>
  <c r="V28" i="2"/>
  <c r="W65" i="2"/>
  <c r="W64" i="2"/>
  <c r="X65" i="2"/>
  <c r="X64" i="2"/>
  <c r="AE10" i="2"/>
  <c r="Z28" i="2"/>
  <c r="W29" i="2"/>
  <c r="W28" i="2"/>
  <c r="V66" i="2"/>
  <c r="V65" i="2"/>
  <c r="V64" i="2"/>
  <c r="T11" i="2"/>
  <c r="T35" i="2"/>
  <c r="T10" i="2"/>
  <c r="T65" i="2"/>
  <c r="T59" i="2"/>
  <c r="T29" i="2"/>
  <c r="T66" i="2"/>
  <c r="T28" i="2"/>
  <c r="X9" i="2"/>
  <c r="X8" i="2"/>
  <c r="AB9" i="2"/>
  <c r="AB8" i="2"/>
  <c r="AB7" i="2"/>
  <c r="AA7" i="2"/>
  <c r="AD9" i="2"/>
  <c r="AD8" i="2"/>
  <c r="AD7" i="2"/>
  <c r="W9" i="2"/>
  <c r="W8" i="2"/>
  <c r="W7" i="2"/>
  <c r="X7" i="2"/>
  <c r="V9" i="2"/>
  <c r="V8" i="2"/>
  <c r="V7" i="2"/>
  <c r="AC9" i="2"/>
  <c r="AC8" i="2"/>
  <c r="AC7" i="2"/>
  <c r="Z9" i="2"/>
  <c r="Z8" i="2"/>
  <c r="Z7" i="2"/>
  <c r="Y9" i="2"/>
  <c r="Y8" i="2"/>
  <c r="Y7" i="2"/>
  <c r="AE9" i="2"/>
  <c r="AE8" i="2"/>
  <c r="AE7" i="2"/>
  <c r="T64" i="2"/>
  <c r="BD29" i="52"/>
  <c r="BD28" i="52"/>
  <c r="T9" i="2"/>
  <c r="BD27" i="52"/>
  <c r="T8" i="2"/>
  <c r="BD8" i="52"/>
  <c r="T7" i="2"/>
  <c r="H7" i="37"/>
  <c r="BX6" i="52"/>
  <c r="BD6" i="52"/>
  <c r="BD7" i="52"/>
</calcChain>
</file>

<file path=xl/sharedStrings.xml><?xml version="1.0" encoding="utf-8"?>
<sst xmlns="http://schemas.openxmlformats.org/spreadsheetml/2006/main" count="4170" uniqueCount="446">
  <si>
    <t>ចំណាត់ថ្នាក់ចំណូល</t>
  </si>
  <si>
    <t>០២.រាជធានីភ្នំពេញ</t>
  </si>
  <si>
    <t>០៣.ខេត្តកណ្ដាល</t>
  </si>
  <si>
    <t>០៤.ខេត្តកំពង់ចាម</t>
  </si>
  <si>
    <t>សរុបរួមចំណូលថវិការបស់ខេត្ត ក្រុង</t>
  </si>
  <si>
    <t>ក. ក្រុមទី១: ចំណូលពិត (ប្រ.១ + ប្រ.២)</t>
  </si>
  <si>
    <t>ប្រភេទទី១: ចំណូលសារពើពន្ធ</t>
  </si>
  <si>
    <t>ចំណូលសារពើពន្ធ</t>
  </si>
  <si>
    <t>ពន្ធលើបេតិកភ័ណ្ឌ</t>
  </si>
  <si>
    <t>ពន្ធប្រថាប់ត្រា ពន្ធផ្ទេរមរតករវាងអ្នកនៅរស់</t>
  </si>
  <si>
    <t>ពន្ធប្រថាប់ត្រា ពន្ធផ្ទេរសិទ្ធពីអ្នកស្លាប់</t>
  </si>
  <si>
    <t>ពន្ធលើដីធ្លីមិនបានប្រើប្រាស់</t>
  </si>
  <si>
    <t>ពន្ធលើសេវាដែលបានកំណត់</t>
  </si>
  <si>
    <t>អាករសំរាប់បំភ្លឺសាធារណៈ</t>
  </si>
  <si>
    <t>ពន្ធលើទ្រព្យសម្បត្តិដែលបានកំណត់</t>
  </si>
  <si>
    <t>អាករលើការស្នាក់នៅ</t>
  </si>
  <si>
    <t>ពន្ធសត្តឃាត</t>
  </si>
  <si>
    <t>អាករលើការប្រើប្រាស់ទ្រព្យសម្បត្តិឫការអនុវត្តសកម្មភាព</t>
  </si>
  <si>
    <t>ពន្ធប៉ាតង់</t>
  </si>
  <si>
    <t>ពន្ធលើមធ្យោបាយដឹកជញ្ជូន និងយានយន្តគ្រប់ប្រភេទ</t>
  </si>
  <si>
    <t>ពន្ធលើការផ្គត់ផ្គង់អគ្គីសនីរបស់សហគ្រាសឯកជនតាមខេត្ត ក្រុង</t>
  </si>
  <si>
    <t>ប្រភេទទី២: ចំណូលមិនមែនសារពើពន្ធ</t>
  </si>
  <si>
    <t>ផលទុននៃទ្រព្យសម្បត្តិរដ្ឋ</t>
  </si>
  <si>
    <t>ផលនៃការជួលដីធ្លី</t>
  </si>
  <si>
    <t>សម្បទានពីរ៉ែ</t>
  </si>
  <si>
    <t>ការជួលកន្លែងលក់ដូរក្នុងទីផ្សារ</t>
  </si>
  <si>
    <t>ចំណូលពីចំណតរថយន្ត</t>
  </si>
  <si>
    <t>ចំណូលពីចំណតជលយាន</t>
  </si>
  <si>
    <t>ផលទុនលើការលក់-ជួលទ្រព្យសម្បត្តិ និងសេវា</t>
  </si>
  <si>
    <t>សហគ្រាសសាធារណៈ-រដ្ឋបាល និងសេវាទ្រព្យសម្បត្ដិ</t>
  </si>
  <si>
    <t>សេវាសុរិយោដី</t>
  </si>
  <si>
    <t>សេវាសំណង់</t>
  </si>
  <si>
    <t>ចំណូលសំរាប់ទំរង់ការរដ្ឋបាល</t>
  </si>
  <si>
    <t>ចំណូលពីការអនុញ្ញាតរដ្ឋបាល</t>
  </si>
  <si>
    <t>ចំណូលរដ្ឋបាលផ្សេងៗទៀត</t>
  </si>
  <si>
    <t>ការជួលទ្រព្យសម្បត្ដិអចល័ត</t>
  </si>
  <si>
    <t>ចំណូលពីសត្តឃាតដ្ឋាន</t>
  </si>
  <si>
    <t>ចំណូលពីកំពង់ចម្លង</t>
  </si>
  <si>
    <t>ចំណូលពីយឿត្រី និងកន្លែងបែងចែកផលិតផល</t>
  </si>
  <si>
    <t>ចំណូលពីភាស៊ីផ្សារ</t>
  </si>
  <si>
    <t>ផលពីការផាកពិន័យ និងការដាក់ទណ្ឌកម្ម</t>
  </si>
  <si>
    <t>ការឧបត្ថម្ភធន</t>
  </si>
  <si>
    <t>ចំណូលឧបត្ថម្ភថវិកាពីប្រភពផ្សេងៗ</t>
  </si>
  <si>
    <t>ផលផ្សេងៗ និងផលពិសេស</t>
  </si>
  <si>
    <t>ផលពីការលក់អចលកម្ម</t>
  </si>
  <si>
    <t>ខ.ក្រុមទី២: ចំណូលតាមដីកា</t>
  </si>
  <si>
    <t>ប្រភេទទី៣: ចំណូលតាមដីកា (មិនឆ្លងកាត់សាច់ប្រាក់)</t>
  </si>
  <si>
    <t>ផលពីការលុបចោលអណត្តិ</t>
  </si>
  <si>
    <t>ការងារនៃរជ្ជទេយ្យ</t>
  </si>
  <si>
    <t>ប្រភេទទី១: ឧបត្ថម្ភធន</t>
  </si>
  <si>
    <t>ប្រភេទទី២: ចំណូលតាមដីកា (មិនឆ្លងកាត់សាច់ប្រាក់)</t>
  </si>
  <si>
    <t>Category 2: Non-Tax Revenue</t>
  </si>
  <si>
    <t>State Property Turnover</t>
  </si>
  <si>
    <t>Revenue from Sale and Rent of Properties and Services</t>
  </si>
  <si>
    <t xml:space="preserve">ការគ្រប់គ្រងឆ្នាំ ២០០៩-២០១៤​ ចំណូលថវិការបស់រាជធានី ខេត្ត </t>
  </si>
  <si>
    <t>Management of Budget Revenue of Capital and Provinces 2009-2014</t>
  </si>
  <si>
    <t>ឯកាតា៖ លានរៀល Unit: million Riels</t>
  </si>
  <si>
    <t>A. Group 1: Real Revenue (Category 1 + Category 2)</t>
  </si>
  <si>
    <t>I. Total Current Revenue (A+B)</t>
  </si>
  <si>
    <t>Category 1: Tax Revenue</t>
  </si>
  <si>
    <t>Tax Revenue</t>
  </si>
  <si>
    <t>Public lighting tax</t>
  </si>
  <si>
    <t>Accommodation tax</t>
  </si>
  <si>
    <t>Slaughter tax</t>
  </si>
  <si>
    <t>Taxes on specific services</t>
  </si>
  <si>
    <t>Patent tax</t>
  </si>
  <si>
    <t>Taxes on unused land</t>
  </si>
  <si>
    <t>Taxes on specific properties</t>
  </si>
  <si>
    <t>Tax on means of transportation and vehicles</t>
  </si>
  <si>
    <t>Registration tax and tax on transfer of rights between physical persons</t>
  </si>
  <si>
    <t>Registration tax and tax on transfer of rights from the deceased</t>
  </si>
  <si>
    <t xml:space="preserve">Mining concessions </t>
  </si>
  <si>
    <t>Taxes on goods and services or activities</t>
  </si>
  <si>
    <t>Taxes on heritage</t>
  </si>
  <si>
    <t>Revenue from land rentals</t>
  </si>
  <si>
    <t>Revenues from vehicle stations</t>
  </si>
  <si>
    <t>Revenues from naval stations</t>
  </si>
  <si>
    <t>ផលពីការ​គ្រប់គ្រង​រដ្ឋបាល</t>
  </si>
  <si>
    <t>Income of administrative public enterprises - property services</t>
  </si>
  <si>
    <t>Administrative fees</t>
  </si>
  <si>
    <t>Cadastre fees</t>
  </si>
  <si>
    <t>Construction fees</t>
  </si>
  <si>
    <t>Rental of immovable properties</t>
  </si>
  <si>
    <t>Revenue from slaughterhouse</t>
  </si>
  <si>
    <t>Rental of market space</t>
  </si>
  <si>
    <t>Market fees</t>
  </si>
  <si>
    <t>Revenue from fisheries and distribution locations</t>
  </si>
  <si>
    <t>Revenues from ferries</t>
  </si>
  <si>
    <t>Revenue from fines and penalties</t>
  </si>
  <si>
    <t>Grants</t>
  </si>
  <si>
    <t>II. Total Capital Revenue (A+B)</t>
  </si>
  <si>
    <t>Category 1: Grants</t>
  </si>
  <si>
    <t>Grants from other sources</t>
  </si>
  <si>
    <t>Revenue from the government allocation of custom penalties</t>
  </si>
  <si>
    <t>ឧបត្ថម្ភធន-វិនិយោគ</t>
  </si>
  <si>
    <t>ឧបត្ថម្ភធនទព្វសំភារៈបរិក្ខារទ្វេភាគី</t>
  </si>
  <si>
    <t>....................................</t>
  </si>
  <si>
    <t>B. Group 2: Revenue by Order</t>
  </si>
  <si>
    <t>Revenue from administrative procedure</t>
  </si>
  <si>
    <t>Revenue from administrative permission</t>
  </si>
  <si>
    <t>Other administrative fees</t>
  </si>
  <si>
    <t>Taxes on electricity supplies of private entreprises in provinces/cities</t>
  </si>
  <si>
    <t>02. Phnom Penh Capital City</t>
  </si>
  <si>
    <t>Revenue Classification</t>
  </si>
  <si>
    <t>Category 2: Revenue by Order (no cash)</t>
  </si>
  <si>
    <t>Category 3: Revenue by Order (no cash)</t>
  </si>
  <si>
    <t>Other and exceptional revenue</t>
  </si>
  <si>
    <t>Equipment grants from bilateral</t>
  </si>
  <si>
    <t>Revenue from sales of fixed assets</t>
  </si>
  <si>
    <t>Capital grants</t>
  </si>
  <si>
    <t>ទាយជ្ជទានសំរាប់ដំណើរការដែលឧបត្ថម្ភពីថវិការដ្ឋ</t>
  </si>
  <si>
    <t>I - សរុបចំណូលចរន្ត (ក + ខ)</t>
  </si>
  <si>
    <t>II - សរុបចំណូលជាមូលធន (ក​ + ខ)</t>
  </si>
  <si>
    <t>03. Kandal Province</t>
  </si>
  <si>
    <t>ជំពូក
Chapter</t>
  </si>
  <si>
    <t>គណនី 
Account</t>
  </si>
  <si>
    <t>អនុគណនី 
Sub-account</t>
  </si>
  <si>
    <t>04. Kampong Cham Province</t>
  </si>
  <si>
    <t>Total Budget Revenue of Province/City (I+II)</t>
  </si>
  <si>
    <t>ផលចំណូលពីការបែងចែកពីរដ្ឋលើការផាកពិន័យរបស់គយ</t>
  </si>
  <si>
    <t>១៤-ខេត្តកំពត</t>
  </si>
  <si>
    <t>14. Kampot Province</t>
  </si>
  <si>
    <t>១៣-ខេត្តកំពង់ស្ពឺ</t>
  </si>
  <si>
    <t>13. Kampong Speu Province</t>
  </si>
  <si>
    <t>១២-ខេត្តកំពង់ឆ្នាំង</t>
  </si>
  <si>
    <t>12. Kampong Chhnang Province</t>
  </si>
  <si>
    <t>១១-ខេត្តពោធិ៍សាត់</t>
  </si>
  <si>
    <t>11. Pursat Province</t>
  </si>
  <si>
    <t>១០-ខេត្តស្វាយរៀង</t>
  </si>
  <si>
    <t>10. Svay Rieng Province</t>
  </si>
  <si>
    <t>០៩-ខេត្តតាកែវ</t>
  </si>
  <si>
    <t>09. Takeo Province</t>
  </si>
  <si>
    <t>០៨-ខេត្តកំពង់ធំ</t>
  </si>
  <si>
    <t>08. Kampong Thom Province</t>
  </si>
  <si>
    <t>០៧-ខេត្តសៀមរាប</t>
  </si>
  <si>
    <t>07. Siem Reap Province</t>
  </si>
  <si>
    <t>០៦-ខេត្តព្រៃវែង</t>
  </si>
  <si>
    <t>06. Prey Veng Province</t>
  </si>
  <si>
    <t>០៥-ខេត្តបាត់ដំបង</t>
  </si>
  <si>
    <t>05. Battambang Province</t>
  </si>
  <si>
    <t>១៨-ខេត្តក្រចេះ</t>
  </si>
  <si>
    <t>18. Kratie Province</t>
  </si>
  <si>
    <t>១៧-ខេត្តព្រះវិហារ</t>
  </si>
  <si>
    <t>17. Preah Vihear Province</t>
  </si>
  <si>
    <t>១៦-ខេត្តកោះកុង</t>
  </si>
  <si>
    <t>16. Koh Kong Province</t>
  </si>
  <si>
    <t>១៥-ខេត្តព្រះសីហនុ</t>
  </si>
  <si>
    <t>15. Preah Sihanouk Province</t>
  </si>
  <si>
    <t>២៥-ខេត្តឧត្តរមានជ័យ</t>
  </si>
  <si>
    <t>25. Odor Meanchey Province</t>
  </si>
  <si>
    <t>២៤-ខេត្តប៉ៃលិន</t>
  </si>
  <si>
    <t>24. Pailin Province</t>
  </si>
  <si>
    <t>២៣-ខេត្តកែប</t>
  </si>
  <si>
    <t>23. Kep Province</t>
  </si>
  <si>
    <t>២២-ខេត្តស្ទឹងត្រែង</t>
  </si>
  <si>
    <t>22. Steun Treng Province</t>
  </si>
  <si>
    <t>២១-ខេត្តបន្ទាយមានជ័យ</t>
  </si>
  <si>
    <t>21. Banteay Meanchey Province</t>
  </si>
  <si>
    <t>២០-ខេត្តមណ្ឌលគីរី</t>
  </si>
  <si>
    <t>20. Mondulkiri Province</t>
  </si>
  <si>
    <t>១៩-ខេត្តរតនៈគីរី</t>
  </si>
  <si>
    <t>19. Rattanakiri Province</t>
  </si>
  <si>
    <t>រាជធានីភ្នំពេញ
Phnom Penh</t>
  </si>
  <si>
    <t>ខណ្ឌចំការមន 
Khan Chamkar Morn</t>
  </si>
  <si>
    <t>ខណ្ឌដូនពេញ
Khan Daun Penh</t>
  </si>
  <si>
    <t>ខណ្ឌទួលគោក 
Khan Tuol Kork</t>
  </si>
  <si>
    <t>ខណ្ឌមានជ័យ
Khan Meanchey</t>
  </si>
  <si>
    <t>ខណ្ឌឫស្សីកែវ 
Khan Russey Keo</t>
  </si>
  <si>
    <t>ខណ្ឌ៧មករា 
Khan 7 Makara</t>
  </si>
  <si>
    <t>ខណ្ឌដង្កោ 
Khan Dangkao</t>
  </si>
  <si>
    <t>ខណ្ឌសែនសុខ
Khan Sen Sok</t>
  </si>
  <si>
    <t>ខណ្ឌពោធិ៍សែនេជ័យ
Khan Posenchey</t>
  </si>
  <si>
    <t>សាលាខេត្ត 
Provincial administration</t>
  </si>
  <si>
    <t>ក្រុងតាខ្មៅ 
Takhmao municipality</t>
  </si>
  <si>
    <t>ស្រុក​លើកដែក 
Lerk Daek district</t>
  </si>
  <si>
    <t>ស្រុក​ល្វាឯម
Lvea Aem district</t>
  </si>
  <si>
    <t>ស្រុកមុខកំពូល
Mukkampol district</t>
  </si>
  <si>
    <t>ស្រុក​កោះធំ 
Koh Thom district</t>
  </si>
  <si>
    <t>ស្រុក​កណ្តាលស្ទឹង 
Kandal Steung district</t>
  </si>
  <si>
    <t>ស្រុក​គៀនស្វាយ
Keansvay district</t>
  </si>
  <si>
    <t>ស្រុក​ខ្សាច់​កណ្តាល
Khsach Kandal district</t>
  </si>
  <si>
    <t>ស្រុក​អង្គស្នួល
Angsnuol district</t>
  </si>
  <si>
    <t>ស្រុក​ពញា
Ponhea district</t>
  </si>
  <si>
    <t>ស្រុក​ស្អាង
Sa-ang district</t>
  </si>
  <si>
    <t>ក្រុងកំពង់ចាម
Kampong Cham municipality</t>
  </si>
  <si>
    <t>ក្រុងសួង
Suong municipality</t>
  </si>
  <si>
    <t>ស្រុក​ត្បូងឃ្មុំ
Tbaung Khmum district</t>
  </si>
  <si>
    <t>ស្រុកកំពុងសៀម
Kampong Seam district</t>
  </si>
  <si>
    <t>ស្រុក​ចំការលើ
Chamkar Leu district</t>
  </si>
  <si>
    <t>ស្រុក​មេមុត 
Memot district</t>
  </si>
  <si>
    <t>ស្រុក​តំបែរ
Tambae district</t>
  </si>
  <si>
    <t>ស្រុក​ពញាក្រែក
Ponhea Krek district</t>
  </si>
  <si>
    <t>ស្រុក​ជើងព្រៃ 
Cheung Prey district</t>
  </si>
  <si>
    <t>ស្រុក​បាធាយ
Batheay district</t>
  </si>
  <si>
    <t>ស្រុក​ស្ទឹងត្រង់
Steung Trang district</t>
  </si>
  <si>
    <t>ស្រុក​ព្រៃឈរ 
Prey Chho district</t>
  </si>
  <si>
    <t>ស្រុក​កោះសូទិន 
Koh Sotin district</t>
  </si>
  <si>
    <t>ស្រុកស្រីសន្ធរ
Srey Santhor district</t>
  </si>
  <si>
    <t>ស្រុក​កងមាស 
Kangmeas district</t>
  </si>
  <si>
    <t>ស្រុក​ក្រូចឆ្មារ 
Krouch Chhmar district</t>
  </si>
  <si>
    <t>ស្រុក​អូររាំងឱ
Oraing Ov district</t>
  </si>
  <si>
    <t>ក្រុងបាត់ដំបង 
Battambang municipality</t>
  </si>
  <si>
    <t>ស្រុក​បវេល
Bavel district</t>
  </si>
  <si>
    <t>ស្រុករនតៈមណ្ឌល 
Rattanak Mondul district</t>
  </si>
  <si>
    <t>ស្រុក​សង្កែ 
Sangkae district</t>
  </si>
  <si>
    <t>ស្រុក​បាណន់
Banan district</t>
  </si>
  <si>
    <t>ស្រុកថ្មគោល
Thmor Koul district</t>
  </si>
  <si>
    <t>ស្រុក​ឯកភ្នំ
Aek Phnom district</t>
  </si>
  <si>
    <t xml:space="preserve">ស្រុក​មោងឫស្សី
Mong Russey district </t>
  </si>
  <si>
    <t>ស្រុកសំឡូត 
Samlout district</t>
  </si>
  <si>
    <t>ស្រុក​សំពៅលូន
Sampov Loun district</t>
  </si>
  <si>
    <t>ស្រុក​ភ្នំព្រឹក 
Phnom Prek district</t>
  </si>
  <si>
    <t>ស្រុកកំរៀង
Kamreang district</t>
  </si>
  <si>
    <t>ស្រុក​គាស់​ក្រឡ 
Koas Kralor district</t>
  </si>
  <si>
    <t>ស្រុក​រុក្ខគីរី
Rukkiri district</t>
  </si>
  <si>
    <t>ក្រុងព្រៃវែង
Prey Veng municipality</t>
  </si>
  <si>
    <t>ស្រុក​កំពង់លាវ 
Kampong Leav district</t>
  </si>
  <si>
    <t>ស្រុក​ស្វាយ​អន្ទរ 
Svay Antor district</t>
  </si>
  <si>
    <t>ស្រុក​កំចាយ​មារ
Kamchay Mea district</t>
  </si>
  <si>
    <t>ស្រុក​កញ្ចៀច 
Kanhcheach district</t>
  </si>
  <si>
    <t>ស្រុក​ពារាំង Pea Raing district</t>
  </si>
  <si>
    <t>ស្រុក​ស៊ីធរកណ្តាល 
Sithorkandal district</t>
  </si>
  <si>
    <t>ស្រុកពាមរក៍ 
Peamro district</t>
  </si>
  <si>
    <t>ស្រុក​ពាម​ជរ 
Peamchor district</t>
  </si>
  <si>
    <t>ស្រុក​មេសាង 
Mesang district</t>
  </si>
  <si>
    <t>ស្រុក​បាភ្នំ 
Baphnom district</t>
  </si>
  <si>
    <t>ស្រុក​កំពង់ត្របែក 
Kampong Trabaek</t>
  </si>
  <si>
    <t>ស្រុក​ព្រះស្តេច
Preah Sdach district</t>
  </si>
  <si>
    <t>ក្រុងសៀមរាប
Siem Reap municipality</t>
  </si>
  <si>
    <t>ស្រុក​ជីក្រែង
Chikraeng district</t>
  </si>
  <si>
    <t>ស្រុក​សូទ្រនិគម
Sotr Nikum district</t>
  </si>
  <si>
    <t>ស្រុក​ប្រាសាទបាគង
Prasat Bakorng district</t>
  </si>
  <si>
    <t>ស្រុក​ស្វាយលើ 
Svay Leu district</t>
  </si>
  <si>
    <t>ស្រុក​អង្គរធំ 
Angkor Thom district</t>
  </si>
  <si>
    <t>ស្រុក​អង្គរជុំ
Angkor Chum district</t>
  </si>
  <si>
    <t>ស្រុក​វ៉ារិន 
Varin district</t>
  </si>
  <si>
    <t>ស្រុក​ស្រី​ស្នំ 
Srey Snom district</t>
  </si>
  <si>
    <t>ស្រុក​ពួក 
Puok district</t>
  </si>
  <si>
    <t>ស្រុក​បន្ទាយ​ស្រី
Banteay Srey district</t>
  </si>
  <si>
    <t>ស្រុក​ក្រឡាញ់
Kralanh district</t>
  </si>
  <si>
    <t>ក្រុង​ស្ទឹង​សែន
Steung Sen municipality</t>
  </si>
  <si>
    <t>ស្រុក​កំពង់ស្វាយ
Kampong Svay district</t>
  </si>
  <si>
    <t>ស្រុក​បារាយណ៍ 
Baray district</t>
  </si>
  <si>
    <t>ស្រុក​ប្រាសាទបាល្ល័ង្គ
Prasat Balang district</t>
  </si>
  <si>
    <t>ស្រុក​ប្រាសាទ​សំបូរ
Prasat Sambo</t>
  </si>
  <si>
    <t>ស្រុក​សណ្តាន់
Sandan district</t>
  </si>
  <si>
    <t>ស្រុក​សន្ទុក 
Santuk district</t>
  </si>
  <si>
    <t>ស្រុក​ស្ទោង
Stoung district</t>
  </si>
  <si>
    <t>ក្រុងដូនកែវ 
Daun Keo municipality</t>
  </si>
  <si>
    <t>ស្រុក​កោះអណ្តែត
Koh Andaeth district</t>
  </si>
  <si>
    <t>ស្រុក​គិរីវង្ស
Kirivong district</t>
  </si>
  <si>
    <t>ស្រុក​អង្គរបុរី 
Angkor Borey</t>
  </si>
  <si>
    <t>ស្រុកទ្រាំង
Traeng district</t>
  </si>
  <si>
    <t>ស្រុក​ព្រៃ​កប្បាស
Prey Kabas district</t>
  </si>
  <si>
    <t>ស្រុក​សំរោង
Samrong district</t>
  </si>
  <si>
    <t>ស្រុក​បាទី
Bati district</t>
  </si>
  <si>
    <t>ស្រុក​ត្រាំកក់​
Tramkak district</t>
  </si>
  <si>
    <t>ស្រុក​បុរីជល​សារ
Borey Cholsa district</t>
  </si>
  <si>
    <t>ក្រុង​ស្វាយ​រៀង
Svay Rieng municipality</t>
  </si>
  <si>
    <t>ក្រុង​បាវិត 
Bavith municipality</t>
  </si>
  <si>
    <t>ស្រុក​ស្វាយ​ជ្រុំ 
Svay Chrom district</t>
  </si>
  <si>
    <t>ស្រុក​ស្វាយទាប
Svay Teab district</t>
  </si>
  <si>
    <t>ស្រុក​ចន្ទ្រា
Chantrea district</t>
  </si>
  <si>
    <t>ស្រុក​កំពង់រោទ៍
Kampong Ro district</t>
  </si>
  <si>
    <t>ស្រុក​រំដួល 
Romduol district</t>
  </si>
  <si>
    <t>ស្រុក​រមាស​ហែក
Romeas Haek district</t>
  </si>
  <si>
    <t>ក្រុង​ពោធិ៍សាត់ 
Pursat municipality</t>
  </si>
  <si>
    <t>ស្រុក​ក្រគរ
Krakor district</t>
  </si>
  <si>
    <t>ស្រុក​ក្រវ៉ាញ
Kravanh district</t>
  </si>
  <si>
    <t>ស្រុក​បាកាន 
Bakan district</t>
  </si>
  <si>
    <t>ស្រុក​កណ្តៀង
Kandeang district</t>
  </si>
  <si>
    <t>ស្រុក​វាល​វែង 
Veal Veng district</t>
  </si>
  <si>
    <t>ក្រុង​កំពង់​ឆ្នាំង
Kampong Chhnang municipality</t>
  </si>
  <si>
    <t>ស្រុក​បរិបូរណ៍ 
Boribo district</t>
  </si>
  <si>
    <t>ស្រុក​រលាប្អៀរ
Rolea Ba-ea district</t>
  </si>
  <si>
    <t>ស្រុក​ទឹក​ផុស
Toek Phos district</t>
  </si>
  <si>
    <t>ស្រុក​កំពង់​លែង 
Kampong Laeng district</t>
  </si>
  <si>
    <t>ស្រុក​ជលគីរី 
Cholkiri district</t>
  </si>
  <si>
    <t>ស្រុក​កំពង់​ត្រឡាច 
Kampong Tralach district</t>
  </si>
  <si>
    <t>ស្រុក​សាមគ្គីមាន​ជ័យ
Samaki Meanchey district</t>
  </si>
  <si>
    <t>ក្រុង​ច្បារមន
Chbar Morn municipality</t>
  </si>
  <si>
    <t>ស្រុក​បរសេដ្ឋ
Baseth district</t>
  </si>
  <si>
    <t>ស្រុក​គងពិសី 
Kongpisey district</t>
  </si>
  <si>
    <t>ស្រុក​ឱរ៉ាល់
Oral district</t>
  </si>
  <si>
    <t>ស្រុក​ឧត្តុង្គ
Odong district</t>
  </si>
  <si>
    <t>ស្រុក​ភ្នំស្រួច 
Phnom Sruoch</t>
  </si>
  <si>
    <t>ស្រុក​សំរោងទង 
Samrong Tong district</t>
  </si>
  <si>
    <t>ស្រុក​ថ្ពង 
Thporng district</t>
  </si>
  <si>
    <t>ស្រុក​អង្គរជ័យ 
Angkor Chey district</t>
  </si>
  <si>
    <t>ស្រុក​បន្ទាយ​មាស
Banteay Meas district</t>
  </si>
  <si>
    <t>ស្រុក​ឈូក
Chhouk district</t>
  </si>
  <si>
    <t>ស្រុក​ជុំគីរី
Chumkiri district</t>
  </si>
  <si>
    <t>ស្រុក​ដងទង់ 
Dongtong district</t>
  </si>
  <si>
    <t>ស្រុក​កំពង់ត្រាច
Kampong Trach district</t>
  </si>
  <si>
    <t xml:space="preserve">
ស្រុក​ទឹក​ឈូ
Toek Chhu district</t>
  </si>
  <si>
    <t>ក្រុង​កំពត
Kampot municipality</t>
  </si>
  <si>
    <t>ក្រុងព្រះ​សីហនុ
Preah Sihanouk municipality</t>
  </si>
  <si>
    <t>ស្រុក​ព្រៃនប់
Preynob district</t>
  </si>
  <si>
    <t>ស្រុក​ស្ទឹង​ហាវ
Steunghav district</t>
  </si>
  <si>
    <t>ស្រុក​កំពង់​សិលា
Kampong Sela district</t>
  </si>
  <si>
    <t>ក្រុងខេមរភូមិន្ទ
Khemarak Phoumin municipality</t>
  </si>
  <si>
    <t>ស្រុក​មណ្ឌល​សីម៉ា
Mondulseima district</t>
  </si>
  <si>
    <t>ស្រុក​បូទុម​សាគរ Botumsakor district</t>
  </si>
  <si>
    <t>ស្រុក​គីរី​សាគរ 
Kirisakor district</t>
  </si>
  <si>
    <t>ស្រុក​កោះកុង
Koh Kong district</t>
  </si>
  <si>
    <t>ស្រុក​ថ្មបាំង
Thmor Bang district</t>
  </si>
  <si>
    <t>ស្រុក​ស្រែអំបិល
Srae Ambel district​</t>
  </si>
  <si>
    <t>ក្រុង​ព្រះវិហារ 
Preah Vihear municipality</t>
  </si>
  <si>
    <t>ស្រុក​រវៀង 
Roveang district</t>
  </si>
  <si>
    <t>ស្រុក​ត្បែង​មានជ័យ 
Tbaeng Meanchey district</t>
  </si>
  <si>
    <t>ស្រុក​ជ័យសែន 
Chey Sen district</t>
  </si>
  <si>
    <t>ស្រុក​ឆែប
Chheb district</t>
  </si>
  <si>
    <t>ស្រុក​សង្គមថ្មី
Sangkum Thmey district</t>
  </si>
  <si>
    <t>ស្រុក​ជាំក្សាន្ត
Chom Ksan district</t>
  </si>
  <si>
    <t>ស្រុក​គូលែន
Kulen district</t>
  </si>
  <si>
    <t>ក្រុង​ក្រចេះ
Kratie municipality</t>
  </si>
  <si>
    <t>ស្រុក​ឆ្លូង
Chhlong district</t>
  </si>
  <si>
    <t>ស្រុក​ចិត្របុរី 
Chetr Borey district</t>
  </si>
  <si>
    <t>ស្រុក​ព្រែក​ប្រសព្វ 
Prek Brosob district</t>
  </si>
  <si>
    <t>ស្រុក​សំបូរ
Sambo district</t>
  </si>
  <si>
    <t>ស្រុក​ស្នួល
Snuol district</t>
  </si>
  <si>
    <t xml:space="preserve">ក្រុង​បានលុង
Banlong municipality </t>
  </si>
  <si>
    <t>ស្រុក​អណ្តូង​មាស​
Andong Meas district</t>
  </si>
  <si>
    <t>ស្រុក​បរកែវ
Borkeo district</t>
  </si>
  <si>
    <t>ស្រុក​កូន​មុំ 
Kounmom district</t>
  </si>
  <si>
    <t>ស្រុក​លំផាត់
Lomphat district</t>
  </si>
  <si>
    <t>ស្រុក​អូរជុំ 
Ochum district</t>
  </si>
  <si>
    <t>ស្រុក​អូរ​យ៉ាដាវ 
Oyadav district</t>
  </si>
  <si>
    <t xml:space="preserve">ស្រុក​តាវែង 
Taveng district </t>
  </si>
  <si>
    <t>ស្រុក​វ៉ឺងសៃ
Vornsai district</t>
  </si>
  <si>
    <t xml:space="preserve">ក្រុង​សែនមនោរម្យ 
Sen Monorom municipality </t>
  </si>
  <si>
    <t>ស្រុក​អូររាំង
Oraing district</t>
  </si>
  <si>
    <t>ស្រុក​ពេជ្រាដា 
Pichreada district</t>
  </si>
  <si>
    <t>ស្រុក​កែវសីមា
Keo Seima district</t>
  </si>
  <si>
    <t>ស្រុក​កោះញែក 
Koh Nheak district</t>
  </si>
  <si>
    <t>ក្រុងសិរី​សោភ័ណ្ឌ
Serey Sophorn municipality</t>
  </si>
  <si>
    <t>ស្រុក​មង្គល​បូរី
Mongkol Borey</t>
  </si>
  <si>
    <t>ស្រុក​ព្រះនេត្រ​ព្រះ
Preahneth Preah district</t>
  </si>
  <si>
    <t>ស្រុក​ភ្នំស្រុក
Phnom Srok district</t>
  </si>
  <si>
    <t>ស្រុក​ស្វាយ​ចេក
Svay Chek district</t>
  </si>
  <si>
    <t>ស្រុក​ថ្មពួក
Thmor Puol district</t>
  </si>
  <si>
    <t>ស្រុក​អូរ​ជ្រៅ
Ochrov district</t>
  </si>
  <si>
    <t xml:space="preserve">ក្រុងប៉ោយ​ប៉ែត 
Poipet municipal </t>
  </si>
  <si>
    <t>ស្រុកម៉ាឡៃ 
Malay district</t>
  </si>
  <si>
    <t xml:space="preserve">ក្រុង​ស្ទឹង​ត្រែង 
Steung Treng municipality </t>
  </si>
  <si>
    <t>ស្រុក​ថាឡាបរិវ៉ាត់
Thalabarivath district</t>
  </si>
  <si>
    <t>ស្រុក​សៀមប៉ាង
Siem Pang district</t>
  </si>
  <si>
    <t xml:space="preserve">ស្រុក​សេសាន
Sesan district </t>
  </si>
  <si>
    <t>ស្រុកសៀមបូក 
Siem Bok district</t>
  </si>
  <si>
    <t>ក្រុង​កែប
Kep municipality</t>
  </si>
  <si>
    <t>ស្រុក​ដំណាក់ចង្អើរ 
Domnak Chang Er district</t>
  </si>
  <si>
    <t>ក្រុង​ប៉ៃលិន
Pailin municipality</t>
  </si>
  <si>
    <t>ស្រុក​សាលាក្រៅ
Salakrav district</t>
  </si>
  <si>
    <t>ក្រុងសំរោង 
Samrong municipality</t>
  </si>
  <si>
    <t>ស្រុក​ចុង​កាល់ 
Chongkal district</t>
  </si>
  <si>
    <t xml:space="preserve">ស្រុក​អន្លង់​វែង
Anlong Veng district </t>
  </si>
  <si>
    <t>ស្រុក​ត្រពាំង​ប្រាសាទ
Trapaing Prasat district</t>
  </si>
  <si>
    <t>ស្រុក​បន្ទាយ​អំបិល 
Banteay Ambel district</t>
  </si>
  <si>
    <t>សរុបសង្កាត់
Total sangkat</t>
  </si>
  <si>
    <t>ពន្ធលើអចលនទ្រព្យ</t>
  </si>
  <si>
    <t>Tax on immovable properties</t>
  </si>
  <si>
    <t>ពន្ធលើអចលនទ្រព្យរូបវន្តបុគ្គល</t>
  </si>
  <si>
    <t>Tax on immovable properties for individuals</t>
  </si>
  <si>
    <t>ពន្ធលើអចលនទ្រព្យនីតិបុគ្គល</t>
  </si>
  <si>
    <t>Tax on immovable properties for companies</t>
  </si>
  <si>
    <t>សេវាត្រួតពិនិត្យអនាម័យសត្វ</t>
  </si>
  <si>
    <t>Monitoring animal sanitation</t>
  </si>
  <si>
    <t>ផលពីការទប់ស្កាត់​​ និងបង្រាបអំពើគេចពន្ធគយ</t>
  </si>
  <si>
    <t>Revenue from preventing and stopping smuggling</t>
  </si>
  <si>
    <t>សរុបខណ្ឌ
Total Khan</t>
  </si>
  <si>
    <t>Grant from central government to sub-national administration</t>
  </si>
  <si>
    <t>Revenue from  cancelling mandate</t>
  </si>
  <si>
    <t>Revenue from cash advance work</t>
  </si>
  <si>
    <t>០២-រាជធានីភ្នំពេញ</t>
  </si>
  <si>
    <t>០៣-ខេត្តកណ្តាល</t>
  </si>
  <si>
    <t>០៤-ខេត្តកំពង់ចាម</t>
  </si>
  <si>
    <t>02. Phnom Penh Capital</t>
  </si>
  <si>
    <t xml:space="preserve">03. Kandal </t>
  </si>
  <si>
    <t>04. Kampong Cham</t>
  </si>
  <si>
    <t>05. Battambang</t>
  </si>
  <si>
    <t>06. Prey Ven</t>
  </si>
  <si>
    <t>07. Siem Reap</t>
  </si>
  <si>
    <t>08. Kampong Thom</t>
  </si>
  <si>
    <t>09. Takeo</t>
  </si>
  <si>
    <t>10. Svay Rieng</t>
  </si>
  <si>
    <t>11. Pursat</t>
  </si>
  <si>
    <t>12. Kampong Chhnang</t>
  </si>
  <si>
    <t>13. Kampong Speu</t>
  </si>
  <si>
    <t>14. Kampot</t>
  </si>
  <si>
    <t>15. Preah Sihanouk</t>
  </si>
  <si>
    <t>16. Koh Kong</t>
  </si>
  <si>
    <t>17. Preah Vihear</t>
  </si>
  <si>
    <t>18. Kratie</t>
  </si>
  <si>
    <t>19. Rattanakiri</t>
  </si>
  <si>
    <t>20. Mondulkiri</t>
  </si>
  <si>
    <t>21. Banteay Meanchey</t>
  </si>
  <si>
    <t>22. Steung Treng</t>
  </si>
  <si>
    <t>23. Kep</t>
  </si>
  <si>
    <t>24. Pailin</t>
  </si>
  <si>
    <t>25. Odor Meanchey</t>
  </si>
  <si>
    <t>សរុប 2009</t>
  </si>
  <si>
    <t>Total 2009</t>
  </si>
  <si>
    <t>សរុប 2010</t>
  </si>
  <si>
    <t>Total 2010</t>
  </si>
  <si>
    <t>សរុប 2014</t>
  </si>
  <si>
    <t>Total 2014</t>
  </si>
  <si>
    <t>សរុប 2011</t>
  </si>
  <si>
    <t>Total 2011</t>
  </si>
  <si>
    <t>សរុប 2012</t>
  </si>
  <si>
    <t>Total 2012</t>
  </si>
  <si>
    <t>សរុប 2013</t>
  </si>
  <si>
    <t>Total 2013</t>
  </si>
  <si>
    <t>No</t>
  </si>
  <si>
    <t>Khmer</t>
  </si>
  <si>
    <t>English</t>
  </si>
  <si>
    <t>Link</t>
  </si>
  <si>
    <t>០០-សរុបតាម​រាជធានី ខេត្ត</t>
  </si>
  <si>
    <t>06. Prey Veng</t>
  </si>
  <si>
    <t>Book 4: Management of General Budget Revenue 2009-2014</t>
  </si>
  <si>
    <r>
      <rPr>
        <b/>
        <sz val="10"/>
        <color theme="1"/>
        <rFont val="NiDA Khmer Empire"/>
        <family val="2"/>
      </rPr>
      <t>ភាគ ៤៖ ការគ្រប់គ្រង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ឆ្នាំ</t>
    </r>
    <r>
      <rPr>
        <b/>
        <sz val="10"/>
        <color theme="1"/>
        <rFont val="Calibri"/>
        <family val="2"/>
        <scheme val="minor"/>
      </rPr>
      <t xml:space="preserve">​ </t>
    </r>
    <r>
      <rPr>
        <b/>
        <sz val="10"/>
        <color theme="1"/>
        <rFont val="NiDA Khmer Empire"/>
        <family val="2"/>
      </rPr>
      <t>២០០៩-២០១៤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NiDA Khmer Empire"/>
        <family val="2"/>
      </rPr>
      <t>ចំណូលថវិកាទូទៅ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របស់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 xml:space="preserve">រដ្ឋ </t>
    </r>
  </si>
  <si>
    <t>00.Pro_Rev'!A1</t>
  </si>
  <si>
    <t>02.PP_Rev'!A1</t>
  </si>
  <si>
    <t>03.KD_Rev'!A1</t>
  </si>
  <si>
    <t>04.KC_Rev'!A1</t>
  </si>
  <si>
    <t>05.BT_Rev'!A1</t>
  </si>
  <si>
    <t>06.PV_Rev'!A1</t>
  </si>
  <si>
    <t>07.SR_Rev'!A1</t>
  </si>
  <si>
    <t>08.KT_Rev'!A1</t>
  </si>
  <si>
    <t>09.TK_Rev'!A1</t>
  </si>
  <si>
    <t>10.SV_Rev'!A1</t>
  </si>
  <si>
    <t>11.PS_Rev'!A1</t>
  </si>
  <si>
    <t>12.KCh_Rev'!A1</t>
  </si>
  <si>
    <t>13.KS_Rev'!A1</t>
  </si>
  <si>
    <t>14.KP_Rev'!A1</t>
  </si>
  <si>
    <t>15.PSH_Rev'!A1</t>
  </si>
  <si>
    <t>16.KK_Rev'!A1</t>
  </si>
  <si>
    <t>17.PVH_Rev'!A1</t>
  </si>
  <si>
    <t>18.KT_Rev'!A1</t>
  </si>
  <si>
    <t>19.RT_Rev'!A1</t>
  </si>
  <si>
    <t>20.MD_Rev'!A1</t>
  </si>
  <si>
    <t>21.BM_Rev'!A1</t>
  </si>
  <si>
    <t>22.ST_Rev'!A1</t>
  </si>
  <si>
    <t>23.KE_Rev'!A1</t>
  </si>
  <si>
    <t>24.PL_Rev'!A1</t>
  </si>
  <si>
    <t>25.OM_Rev'!A1</t>
  </si>
  <si>
    <t>00.​ Total by Capital and Provinces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</si>
</sst>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Khmer MEF2"/>
    </font>
    <font>
      <b/>
      <sz val="9"/>
      <color theme="1"/>
      <name val="Khmer MEF1"/>
    </font>
    <font>
      <b/>
      <sz val="9"/>
      <color theme="1"/>
      <name val="Khmer MEF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Khmer MEF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Khmer MEF2"/>
    </font>
    <font>
      <sz val="10"/>
      <name val="Arial"/>
      <family val="2"/>
    </font>
    <font>
      <b/>
      <sz val="9"/>
      <color theme="1"/>
      <name val="Khmer OS Battambang"/>
    </font>
    <font>
      <b/>
      <sz val="9"/>
      <color theme="1"/>
      <name val="Khmer OS Content"/>
    </font>
    <font>
      <sz val="9"/>
      <color theme="1"/>
      <name val="Khmer OS Content"/>
    </font>
    <font>
      <sz val="11"/>
      <name val="Calibri"/>
      <family val="2"/>
      <scheme val="minor"/>
    </font>
    <font>
      <sz val="9"/>
      <name val="Khmer MEF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NiDA Khmer Empire"/>
      <family val="2"/>
    </font>
    <font>
      <sz val="10"/>
      <color theme="1"/>
      <name val="Calibri"/>
      <family val="2"/>
      <scheme val="minor"/>
    </font>
    <font>
      <sz val="10"/>
      <color theme="1"/>
      <name val="Khmer OS Battambang"/>
    </font>
    <font>
      <u/>
      <sz val="12"/>
      <color theme="10"/>
      <name val="Calibri"/>
      <family val="2"/>
      <scheme val="minor"/>
    </font>
    <font>
      <sz val="10"/>
      <color theme="1"/>
      <name val="Khmer MEF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17" fillId="0" borderId="0"/>
    <xf numFmtId="0" fontId="22" fillId="0" borderId="0" applyNumberFormat="0" applyFill="0" applyBorder="0" applyAlignment="0" applyProtection="0"/>
    <xf numFmtId="0" fontId="10" fillId="0" borderId="0"/>
    <xf numFmtId="0" fontId="10" fillId="0" borderId="0"/>
  </cellStyleXfs>
  <cellXfs count="71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165" fontId="0" fillId="0" borderId="1" xfId="1" applyNumberFormat="1" applyFont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6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5" fontId="8" fillId="0" borderId="1" xfId="1" applyNumberFormat="1" applyFont="1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/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12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165" fontId="4" fillId="0" borderId="1" xfId="1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0" fillId="0" borderId="0" xfId="0" applyAlignment="1"/>
    <xf numFmtId="0" fontId="5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/>
    <xf numFmtId="164" fontId="8" fillId="0" borderId="1" xfId="1" applyNumberFormat="1" applyFont="1" applyBorder="1"/>
    <xf numFmtId="164" fontId="0" fillId="0" borderId="1" xfId="1" applyNumberFormat="1" applyFont="1" applyBorder="1"/>
    <xf numFmtId="0" fontId="3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4" fontId="4" fillId="2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1" xfId="1" applyNumberFormat="1" applyFont="1" applyFill="1" applyBorder="1"/>
    <xf numFmtId="164" fontId="4" fillId="0" borderId="1" xfId="1" applyNumberFormat="1" applyFont="1" applyFill="1" applyBorder="1"/>
    <xf numFmtId="165" fontId="0" fillId="0" borderId="1" xfId="1" applyNumberFormat="1" applyFont="1" applyFill="1" applyBorder="1"/>
    <xf numFmtId="164" fontId="8" fillId="0" borderId="1" xfId="1" applyNumberFormat="1" applyFont="1" applyFill="1" applyBorder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/>
    <xf numFmtId="165" fontId="14" fillId="0" borderId="1" xfId="1" applyNumberFormat="1" applyFont="1" applyFill="1" applyBorder="1"/>
    <xf numFmtId="165" fontId="16" fillId="0" borderId="1" xfId="1" applyNumberFormat="1" applyFont="1" applyBorder="1"/>
    <xf numFmtId="164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165" fontId="4" fillId="0" borderId="1" xfId="1" applyNumberFormat="1" applyFont="1" applyFill="1" applyBorder="1"/>
    <xf numFmtId="0" fontId="18" fillId="0" borderId="0" xfId="3" applyFont="1" applyAlignment="1">
      <alignment horizontal="center"/>
    </xf>
    <xf numFmtId="0" fontId="18" fillId="0" borderId="0" xfId="3" applyFont="1"/>
    <xf numFmtId="0" fontId="20" fillId="0" borderId="0" xfId="3" applyFont="1"/>
    <xf numFmtId="0" fontId="18" fillId="0" borderId="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0" fillId="0" borderId="1" xfId="3" applyNumberFormat="1" applyFont="1" applyBorder="1" applyAlignment="1">
      <alignment horizontal="center"/>
    </xf>
    <xf numFmtId="0" fontId="21" fillId="0" borderId="1" xfId="3" applyFont="1" applyBorder="1"/>
    <xf numFmtId="0" fontId="20" fillId="0" borderId="1" xfId="3" applyFont="1" applyBorder="1"/>
    <xf numFmtId="0" fontId="22" fillId="0" borderId="1" xfId="4" quotePrefix="1" applyBorder="1"/>
    <xf numFmtId="0" fontId="23" fillId="0" borderId="1" xfId="0" applyFont="1" applyBorder="1" applyAlignment="1">
      <alignment horizontal="left" vertical="center" wrapText="1"/>
    </xf>
    <xf numFmtId="0" fontId="20" fillId="0" borderId="0" xfId="3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7">
    <cellStyle name="Comma" xfId="1" builtinId="3"/>
    <cellStyle name="Hyperlink" xfId="4" builtinId="8"/>
    <cellStyle name="Normal" xfId="0" builtinId="0"/>
    <cellStyle name="Normal 2" xfId="2"/>
    <cellStyle name="Normal 2 2" xfId="3"/>
    <cellStyle name="Normal 3 2" xfId="5"/>
    <cellStyle name="Normal 3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7" sqref="B7"/>
    </sheetView>
  </sheetViews>
  <sheetFormatPr defaultColWidth="12.42578125" defaultRowHeight="12.75" x14ac:dyDescent="0.2"/>
  <cols>
    <col min="1" max="1" width="11.85546875" style="61" customWidth="1"/>
    <col min="2" max="2" width="57" style="53" customWidth="1"/>
    <col min="3" max="3" width="53.85546875" style="53" customWidth="1"/>
    <col min="4" max="4" width="15.85546875" style="53" bestFit="1" customWidth="1"/>
    <col min="5" max="16384" width="12.42578125" style="53"/>
  </cols>
  <sheetData>
    <row r="1" spans="1:4" ht="21" x14ac:dyDescent="0.6">
      <c r="A1" s="51"/>
      <c r="B1" s="52" t="s">
        <v>419</v>
      </c>
      <c r="C1" s="52" t="s">
        <v>418</v>
      </c>
    </row>
    <row r="2" spans="1:4" s="55" customFormat="1" ht="24" customHeight="1" x14ac:dyDescent="0.25">
      <c r="A2" s="54" t="s">
        <v>412</v>
      </c>
      <c r="B2" s="54" t="s">
        <v>413</v>
      </c>
      <c r="C2" s="54" t="s">
        <v>414</v>
      </c>
      <c r="D2" s="54" t="s">
        <v>415</v>
      </c>
    </row>
    <row r="3" spans="1:4" ht="21" x14ac:dyDescent="0.6">
      <c r="A3" s="56">
        <v>1</v>
      </c>
      <c r="B3" s="57" t="s">
        <v>416</v>
      </c>
      <c r="C3" s="58" t="s">
        <v>445</v>
      </c>
      <c r="D3" s="59" t="s">
        <v>420</v>
      </c>
    </row>
    <row r="4" spans="1:4" ht="24.75" x14ac:dyDescent="0.6">
      <c r="A4" s="56">
        <v>2</v>
      </c>
      <c r="B4" s="57" t="s">
        <v>373</v>
      </c>
      <c r="C4" s="60" t="s">
        <v>376</v>
      </c>
      <c r="D4" s="59" t="s">
        <v>421</v>
      </c>
    </row>
    <row r="5" spans="1:4" ht="24.75" x14ac:dyDescent="0.6">
      <c r="A5" s="56">
        <v>3</v>
      </c>
      <c r="B5" s="57" t="s">
        <v>374</v>
      </c>
      <c r="C5" s="60" t="s">
        <v>377</v>
      </c>
      <c r="D5" s="59" t="s">
        <v>422</v>
      </c>
    </row>
    <row r="6" spans="1:4" ht="24.75" x14ac:dyDescent="0.6">
      <c r="A6" s="56">
        <v>4</v>
      </c>
      <c r="B6" s="57" t="s">
        <v>375</v>
      </c>
      <c r="C6" s="60" t="s">
        <v>378</v>
      </c>
      <c r="D6" s="59" t="s">
        <v>423</v>
      </c>
    </row>
    <row r="7" spans="1:4" ht="24.75" x14ac:dyDescent="0.6">
      <c r="A7" s="56">
        <v>5</v>
      </c>
      <c r="B7" s="57" t="s">
        <v>138</v>
      </c>
      <c r="C7" s="60" t="s">
        <v>379</v>
      </c>
      <c r="D7" s="59" t="s">
        <v>424</v>
      </c>
    </row>
    <row r="8" spans="1:4" ht="24.75" x14ac:dyDescent="0.6">
      <c r="A8" s="56">
        <v>6</v>
      </c>
      <c r="B8" s="57" t="s">
        <v>136</v>
      </c>
      <c r="C8" s="60" t="s">
        <v>417</v>
      </c>
      <c r="D8" s="59" t="s">
        <v>425</v>
      </c>
    </row>
    <row r="9" spans="1:4" ht="24.75" x14ac:dyDescent="0.6">
      <c r="A9" s="56">
        <v>7</v>
      </c>
      <c r="B9" s="57" t="s">
        <v>134</v>
      </c>
      <c r="C9" s="60" t="s">
        <v>381</v>
      </c>
      <c r="D9" s="59" t="s">
        <v>426</v>
      </c>
    </row>
    <row r="10" spans="1:4" ht="24.75" x14ac:dyDescent="0.6">
      <c r="A10" s="56">
        <v>8</v>
      </c>
      <c r="B10" s="57" t="s">
        <v>132</v>
      </c>
      <c r="C10" s="60" t="s">
        <v>382</v>
      </c>
      <c r="D10" s="59" t="s">
        <v>427</v>
      </c>
    </row>
    <row r="11" spans="1:4" ht="24.75" x14ac:dyDescent="0.6">
      <c r="A11" s="56">
        <v>9</v>
      </c>
      <c r="B11" s="57" t="s">
        <v>130</v>
      </c>
      <c r="C11" s="60" t="s">
        <v>383</v>
      </c>
      <c r="D11" s="59" t="s">
        <v>428</v>
      </c>
    </row>
    <row r="12" spans="1:4" ht="24.75" x14ac:dyDescent="0.6">
      <c r="A12" s="56">
        <v>10</v>
      </c>
      <c r="B12" s="57" t="s">
        <v>128</v>
      </c>
      <c r="C12" s="60" t="s">
        <v>384</v>
      </c>
      <c r="D12" s="59" t="s">
        <v>429</v>
      </c>
    </row>
    <row r="13" spans="1:4" ht="24.75" x14ac:dyDescent="0.6">
      <c r="A13" s="56">
        <v>11</v>
      </c>
      <c r="B13" s="57" t="s">
        <v>126</v>
      </c>
      <c r="C13" s="60" t="s">
        <v>385</v>
      </c>
      <c r="D13" s="59" t="s">
        <v>430</v>
      </c>
    </row>
    <row r="14" spans="1:4" ht="24.75" x14ac:dyDescent="0.6">
      <c r="A14" s="56">
        <v>12</v>
      </c>
      <c r="B14" s="57" t="s">
        <v>124</v>
      </c>
      <c r="C14" s="60" t="s">
        <v>386</v>
      </c>
      <c r="D14" s="59" t="s">
        <v>431</v>
      </c>
    </row>
    <row r="15" spans="1:4" ht="24.75" x14ac:dyDescent="0.6">
      <c r="A15" s="56">
        <v>13</v>
      </c>
      <c r="B15" s="57" t="s">
        <v>122</v>
      </c>
      <c r="C15" s="60" t="s">
        <v>387</v>
      </c>
      <c r="D15" s="59" t="s">
        <v>432</v>
      </c>
    </row>
    <row r="16" spans="1:4" ht="24.75" x14ac:dyDescent="0.6">
      <c r="A16" s="56">
        <v>14</v>
      </c>
      <c r="B16" s="57" t="s">
        <v>120</v>
      </c>
      <c r="C16" s="60" t="s">
        <v>388</v>
      </c>
      <c r="D16" s="59" t="s">
        <v>433</v>
      </c>
    </row>
    <row r="17" spans="1:4" ht="24.75" x14ac:dyDescent="0.6">
      <c r="A17" s="56">
        <v>15</v>
      </c>
      <c r="B17" s="57" t="s">
        <v>146</v>
      </c>
      <c r="C17" s="60" t="s">
        <v>389</v>
      </c>
      <c r="D17" s="59" t="s">
        <v>434</v>
      </c>
    </row>
    <row r="18" spans="1:4" ht="24.75" x14ac:dyDescent="0.6">
      <c r="A18" s="56">
        <v>16</v>
      </c>
      <c r="B18" s="57" t="s">
        <v>144</v>
      </c>
      <c r="C18" s="60" t="s">
        <v>390</v>
      </c>
      <c r="D18" s="59" t="s">
        <v>435</v>
      </c>
    </row>
    <row r="19" spans="1:4" ht="24.75" x14ac:dyDescent="0.6">
      <c r="A19" s="56">
        <v>17</v>
      </c>
      <c r="B19" s="57" t="s">
        <v>142</v>
      </c>
      <c r="C19" s="60" t="s">
        <v>391</v>
      </c>
      <c r="D19" s="59" t="s">
        <v>436</v>
      </c>
    </row>
    <row r="20" spans="1:4" ht="24.75" x14ac:dyDescent="0.6">
      <c r="A20" s="56">
        <v>18</v>
      </c>
      <c r="B20" s="57" t="s">
        <v>140</v>
      </c>
      <c r="C20" s="60" t="s">
        <v>392</v>
      </c>
      <c r="D20" s="59" t="s">
        <v>437</v>
      </c>
    </row>
    <row r="21" spans="1:4" ht="24.75" x14ac:dyDescent="0.6">
      <c r="A21" s="56">
        <v>19</v>
      </c>
      <c r="B21" s="57" t="s">
        <v>160</v>
      </c>
      <c r="C21" s="60" t="s">
        <v>393</v>
      </c>
      <c r="D21" s="59" t="s">
        <v>438</v>
      </c>
    </row>
    <row r="22" spans="1:4" ht="24.75" x14ac:dyDescent="0.6">
      <c r="A22" s="56">
        <v>20</v>
      </c>
      <c r="B22" s="57" t="s">
        <v>158</v>
      </c>
      <c r="C22" s="60" t="s">
        <v>394</v>
      </c>
      <c r="D22" s="59" t="s">
        <v>439</v>
      </c>
    </row>
    <row r="23" spans="1:4" ht="24.75" x14ac:dyDescent="0.6">
      <c r="A23" s="56">
        <v>21</v>
      </c>
      <c r="B23" s="57" t="s">
        <v>156</v>
      </c>
      <c r="C23" s="60" t="s">
        <v>395</v>
      </c>
      <c r="D23" s="59" t="s">
        <v>440</v>
      </c>
    </row>
    <row r="24" spans="1:4" ht="24.75" x14ac:dyDescent="0.6">
      <c r="A24" s="56">
        <v>22</v>
      </c>
      <c r="B24" s="57" t="s">
        <v>154</v>
      </c>
      <c r="C24" s="60" t="s">
        <v>396</v>
      </c>
      <c r="D24" s="59" t="s">
        <v>441</v>
      </c>
    </row>
    <row r="25" spans="1:4" ht="24.75" x14ac:dyDescent="0.6">
      <c r="A25" s="56">
        <v>23</v>
      </c>
      <c r="B25" s="57" t="s">
        <v>152</v>
      </c>
      <c r="C25" s="60" t="s">
        <v>397</v>
      </c>
      <c r="D25" s="59" t="s">
        <v>442</v>
      </c>
    </row>
    <row r="26" spans="1:4" ht="24.75" x14ac:dyDescent="0.6">
      <c r="A26" s="56">
        <v>24</v>
      </c>
      <c r="B26" s="57" t="s">
        <v>150</v>
      </c>
      <c r="C26" s="60" t="s">
        <v>398</v>
      </c>
      <c r="D26" s="59" t="s">
        <v>443</v>
      </c>
    </row>
    <row r="27" spans="1:4" ht="24.75" x14ac:dyDescent="0.6">
      <c r="A27" s="56">
        <v>25</v>
      </c>
      <c r="B27" s="57" t="s">
        <v>148</v>
      </c>
      <c r="C27" s="60" t="s">
        <v>399</v>
      </c>
      <c r="D27" s="59" t="s">
        <v>444</v>
      </c>
    </row>
  </sheetData>
  <hyperlinks>
    <hyperlink ref="D3" location="'00.Pro_Rev'!A1" display="'00.Pro_Rev'!A1"/>
    <hyperlink ref="D4" location="'02.PP_Rev'!A1" display="'02.PP_Rev'!A1"/>
    <hyperlink ref="D5" location="'03.KD_Rev'!A1" display="'03.KD_Rev'!A1"/>
    <hyperlink ref="D6" location="'04.KC_Rev'!A1" display="'04.KC_Rev'!A1"/>
    <hyperlink ref="D7" location="'05.BT_Rev'!A1" display="'05.BT_Rev'!A1"/>
    <hyperlink ref="D8" location="'06.PV_Rev'!A1" display="'06.PV_Rev'!A1"/>
    <hyperlink ref="D9" location="'07.SR_Rev'!A1" display="'07.SR_Rev'!A1"/>
    <hyperlink ref="D10" location="'08.KT_Rev'!A1" display="'08.KT_Rev'!A1"/>
    <hyperlink ref="D11" location="'09.TK_Rev'!A1" display="'09.TK_Rev'!A1"/>
    <hyperlink ref="D12" location="'10.SV_Rev'!A1" display="'10.SV_Rev'!A1"/>
    <hyperlink ref="D13" location="'11.PS_Rev'!A1" display="'11.PS_Rev'!A1"/>
    <hyperlink ref="D14" location="'12.KCh_Rev'!A1" display="'12.KCh_Rev'!A1"/>
    <hyperlink ref="D15" location="'13.KS_Rev'!A1" display="'13.KS_Rev'!A1"/>
    <hyperlink ref="D16" location="'14.KP_Rev'!A1" display="'14.KP_Rev'!A1"/>
    <hyperlink ref="D17" location="'15.PSH_Rev'!A1" display="'15.PSH_Rev'!A1"/>
    <hyperlink ref="D18" location="'16.KK_Rev'!A1" display="'16.KK_Rev'!A1"/>
    <hyperlink ref="D19" location="'17.PVH_Rev'!A1" display="'17.PVH_Rev'!A1"/>
    <hyperlink ref="D20" location="'18.KT_Rev'!A1" display="'18.KT_Rev'!A1"/>
    <hyperlink ref="D21" location="'19.RT_Rev'!A1" display="'19.RT_Rev'!A1"/>
    <hyperlink ref="D22" location="'20.MD_Rev'!A1" display="'20.MD_Rev'!A1"/>
    <hyperlink ref="D23" location="'21.BM_Rev'!A1" display="'21.BM_Rev'!A1"/>
    <hyperlink ref="D24" location="'22.ST_Rev'!A1" display="'22.ST_Rev'!A1"/>
    <hyperlink ref="D25" location="'23.KE_Rev'!A1" display="'23.KE_Rev'!A1"/>
    <hyperlink ref="D26" location="'24.PL_Rev'!A1" display="'24.PL_Rev'!A1"/>
    <hyperlink ref="D27" location="'25.OM_Rev'!A1" display="'25.OM_Rev'!A1"/>
  </hyperlink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/>
  <dimension ref="A1:V107"/>
  <sheetViews>
    <sheetView topLeftCell="A3" zoomScaleNormal="100" zoomScalePageLayoutView="80" workbookViewId="0">
      <selection activeCell="I6" sqref="I6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9.140625" bestFit="1" customWidth="1"/>
    <col min="9" max="9" width="12.7109375" bestFit="1" customWidth="1"/>
    <col min="10" max="11" width="12" hidden="1" customWidth="1" outlineLevel="1"/>
    <col min="12" max="20" width="9.140625" hidden="1" customWidth="1" outlineLevel="1"/>
    <col min="21" max="21" width="9.140625" bestFit="1" customWidth="1" collapsed="1"/>
  </cols>
  <sheetData>
    <row r="1" spans="1:22" ht="24.75" x14ac:dyDescent="0.75">
      <c r="A1" s="3" t="s">
        <v>54</v>
      </c>
    </row>
    <row r="2" spans="1:22" ht="24.75" x14ac:dyDescent="0.75">
      <c r="A2" s="3" t="s">
        <v>55</v>
      </c>
    </row>
    <row r="3" spans="1:22" ht="19.5" x14ac:dyDescent="0.55000000000000004">
      <c r="A3" s="21" t="s">
        <v>130</v>
      </c>
    </row>
    <row r="4" spans="1:22" ht="24.75" x14ac:dyDescent="0.75">
      <c r="A4" s="3" t="s">
        <v>131</v>
      </c>
    </row>
    <row r="5" spans="1:22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248</v>
      </c>
      <c r="L6" s="28" t="s">
        <v>249</v>
      </c>
      <c r="M6" s="28" t="s">
        <v>250</v>
      </c>
      <c r="N6" s="28" t="s">
        <v>251</v>
      </c>
      <c r="O6" s="28" t="s">
        <v>252</v>
      </c>
      <c r="P6" s="28" t="s">
        <v>253</v>
      </c>
      <c r="Q6" s="28" t="s">
        <v>254</v>
      </c>
      <c r="R6" s="28" t="s">
        <v>255</v>
      </c>
      <c r="S6" s="28" t="s">
        <v>256</v>
      </c>
      <c r="T6" s="28" t="s">
        <v>257</v>
      </c>
      <c r="U6" s="16">
        <v>2013</v>
      </c>
      <c r="V6" s="16">
        <v>2014</v>
      </c>
    </row>
    <row r="7" spans="1:22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4121</v>
      </c>
      <c r="G7" s="18">
        <f t="shared" si="0"/>
        <v>5217</v>
      </c>
      <c r="H7" s="18">
        <f t="shared" si="0"/>
        <v>6068</v>
      </c>
      <c r="I7" s="31">
        <f>SUM(J7:T7)</f>
        <v>8523.0000000000018</v>
      </c>
      <c r="J7" s="32">
        <f t="shared" ref="J7:T7" si="1">J8+J64</f>
        <v>5981.1</v>
      </c>
      <c r="K7" s="32">
        <f t="shared" si="1"/>
        <v>251.5</v>
      </c>
      <c r="L7" s="32">
        <f t="shared" si="1"/>
        <v>233.9</v>
      </c>
      <c r="M7" s="32">
        <f t="shared" si="1"/>
        <v>276.8</v>
      </c>
      <c r="N7" s="32">
        <f t="shared" si="1"/>
        <v>244.8</v>
      </c>
      <c r="O7" s="32">
        <f t="shared" si="1"/>
        <v>263.60000000000002</v>
      </c>
      <c r="P7" s="32">
        <f t="shared" si="1"/>
        <v>256.3</v>
      </c>
      <c r="Q7" s="32">
        <f t="shared" si="1"/>
        <v>256.5</v>
      </c>
      <c r="R7" s="32">
        <f t="shared" si="1"/>
        <v>263.90000000000003</v>
      </c>
      <c r="S7" s="32">
        <f t="shared" si="1"/>
        <v>282</v>
      </c>
      <c r="T7" s="32">
        <f t="shared" si="1"/>
        <v>212.6</v>
      </c>
      <c r="U7" s="18">
        <f t="shared" ref="U7:V7" si="2">U8+U64</f>
        <v>7806</v>
      </c>
      <c r="V7" s="18">
        <f t="shared" si="2"/>
        <v>9008</v>
      </c>
    </row>
    <row r="8" spans="1:22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H8" si="3">F9+F59</f>
        <v>4121</v>
      </c>
      <c r="G8" s="18">
        <f t="shared" si="3"/>
        <v>5217</v>
      </c>
      <c r="H8" s="18">
        <f t="shared" si="3"/>
        <v>6068</v>
      </c>
      <c r="I8" s="31">
        <f t="shared" ref="I8:I71" si="4">SUM(J8:T8)</f>
        <v>8523.0000000000018</v>
      </c>
      <c r="J8" s="32">
        <f t="shared" ref="J8:T8" si="5">J9+J59</f>
        <v>5981.1</v>
      </c>
      <c r="K8" s="32">
        <f t="shared" si="5"/>
        <v>251.5</v>
      </c>
      <c r="L8" s="32">
        <f t="shared" si="5"/>
        <v>233.9</v>
      </c>
      <c r="M8" s="32">
        <f t="shared" si="5"/>
        <v>276.8</v>
      </c>
      <c r="N8" s="32">
        <f t="shared" si="5"/>
        <v>244.8</v>
      </c>
      <c r="O8" s="32">
        <f t="shared" si="5"/>
        <v>263.60000000000002</v>
      </c>
      <c r="P8" s="32">
        <f t="shared" si="5"/>
        <v>256.3</v>
      </c>
      <c r="Q8" s="32">
        <f t="shared" si="5"/>
        <v>256.5</v>
      </c>
      <c r="R8" s="32">
        <f t="shared" si="5"/>
        <v>263.90000000000003</v>
      </c>
      <c r="S8" s="32">
        <f t="shared" si="5"/>
        <v>282</v>
      </c>
      <c r="T8" s="32">
        <f t="shared" si="5"/>
        <v>212.6</v>
      </c>
      <c r="U8" s="18">
        <f t="shared" ref="U8:V8" si="6">U9+U59</f>
        <v>7806</v>
      </c>
      <c r="V8" s="18">
        <f t="shared" si="6"/>
        <v>9008</v>
      </c>
    </row>
    <row r="9" spans="1:22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H9" si="7">F10+F28</f>
        <v>4121</v>
      </c>
      <c r="G9" s="18">
        <f t="shared" si="7"/>
        <v>5217</v>
      </c>
      <c r="H9" s="18">
        <f t="shared" si="7"/>
        <v>6068</v>
      </c>
      <c r="I9" s="31">
        <f t="shared" si="4"/>
        <v>8523.0000000000018</v>
      </c>
      <c r="J9" s="32">
        <f t="shared" ref="J9:T9" si="8">J10+J28</f>
        <v>5981.1</v>
      </c>
      <c r="K9" s="32">
        <f t="shared" si="8"/>
        <v>251.5</v>
      </c>
      <c r="L9" s="32">
        <f t="shared" si="8"/>
        <v>233.9</v>
      </c>
      <c r="M9" s="32">
        <f t="shared" si="8"/>
        <v>276.8</v>
      </c>
      <c r="N9" s="32">
        <f t="shared" si="8"/>
        <v>244.8</v>
      </c>
      <c r="O9" s="32">
        <f t="shared" si="8"/>
        <v>263.60000000000002</v>
      </c>
      <c r="P9" s="32">
        <f t="shared" si="8"/>
        <v>256.3</v>
      </c>
      <c r="Q9" s="32">
        <f t="shared" si="8"/>
        <v>256.5</v>
      </c>
      <c r="R9" s="32">
        <f t="shared" si="8"/>
        <v>263.90000000000003</v>
      </c>
      <c r="S9" s="32">
        <f t="shared" si="8"/>
        <v>282</v>
      </c>
      <c r="T9" s="32">
        <f t="shared" si="8"/>
        <v>212.6</v>
      </c>
      <c r="U9" s="18">
        <f t="shared" ref="U9:V9" si="9">U10+U28</f>
        <v>7806</v>
      </c>
      <c r="V9" s="18">
        <f t="shared" si="9"/>
        <v>9008</v>
      </c>
    </row>
    <row r="10" spans="1:22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H10" si="10">F11</f>
        <v>891</v>
      </c>
      <c r="G10" s="18">
        <f t="shared" si="10"/>
        <v>766</v>
      </c>
      <c r="H10" s="18">
        <f t="shared" si="10"/>
        <v>1094</v>
      </c>
      <c r="I10" s="31">
        <f t="shared" si="4"/>
        <v>1811</v>
      </c>
      <c r="J10" s="32">
        <f t="shared" ref="J10:T10" si="11">J11</f>
        <v>1271.31</v>
      </c>
      <c r="K10" s="32">
        <f t="shared" si="11"/>
        <v>53.43</v>
      </c>
      <c r="L10" s="32">
        <f t="shared" si="11"/>
        <v>49.62</v>
      </c>
      <c r="M10" s="32">
        <f t="shared" si="11"/>
        <v>58.679999999999993</v>
      </c>
      <c r="N10" s="32">
        <f t="shared" si="11"/>
        <v>51.980000000000004</v>
      </c>
      <c r="O10" s="32">
        <f t="shared" si="11"/>
        <v>56.139999999999993</v>
      </c>
      <c r="P10" s="32">
        <f t="shared" si="11"/>
        <v>54.330000000000005</v>
      </c>
      <c r="Q10" s="32">
        <f t="shared" si="11"/>
        <v>54.330000000000005</v>
      </c>
      <c r="R10" s="32">
        <f t="shared" si="11"/>
        <v>56.139999999999993</v>
      </c>
      <c r="S10" s="32">
        <f t="shared" si="11"/>
        <v>59.749999999999993</v>
      </c>
      <c r="T10" s="32">
        <f t="shared" si="11"/>
        <v>45.29</v>
      </c>
      <c r="U10" s="18">
        <f t="shared" ref="U10:V10" si="12">U11</f>
        <v>2181</v>
      </c>
      <c r="V10" s="18">
        <f t="shared" si="12"/>
        <v>3406</v>
      </c>
    </row>
    <row r="11" spans="1:22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13">F12+F16+F18+F21+F25</f>
        <v>891</v>
      </c>
      <c r="G11" s="18">
        <f t="shared" ref="G11" si="14">G12+G16+G18+G21+G25</f>
        <v>766</v>
      </c>
      <c r="H11" s="18">
        <f t="shared" ref="H11" si="15">H12+H16+H18+H21+H25</f>
        <v>1094</v>
      </c>
      <c r="I11" s="31">
        <f t="shared" si="4"/>
        <v>1811</v>
      </c>
      <c r="J11" s="32">
        <f t="shared" ref="J11:T11" si="16">J12+J16+J18+J21+J25</f>
        <v>1271.31</v>
      </c>
      <c r="K11" s="32">
        <f t="shared" si="16"/>
        <v>53.43</v>
      </c>
      <c r="L11" s="32">
        <f t="shared" si="16"/>
        <v>49.62</v>
      </c>
      <c r="M11" s="32">
        <f t="shared" si="16"/>
        <v>58.679999999999993</v>
      </c>
      <c r="N11" s="32">
        <f t="shared" si="16"/>
        <v>51.980000000000004</v>
      </c>
      <c r="O11" s="32">
        <f t="shared" si="16"/>
        <v>56.139999999999993</v>
      </c>
      <c r="P11" s="32">
        <f t="shared" si="16"/>
        <v>54.330000000000005</v>
      </c>
      <c r="Q11" s="32">
        <f t="shared" si="16"/>
        <v>54.330000000000005</v>
      </c>
      <c r="R11" s="32">
        <f t="shared" si="16"/>
        <v>56.139999999999993</v>
      </c>
      <c r="S11" s="32">
        <f t="shared" si="16"/>
        <v>59.749999999999993</v>
      </c>
      <c r="T11" s="32">
        <f t="shared" si="16"/>
        <v>45.29</v>
      </c>
      <c r="U11" s="18">
        <f t="shared" ref="U11" si="17">U12+U16+U18+U21+U25</f>
        <v>2181</v>
      </c>
      <c r="V11" s="18">
        <f t="shared" ref="V11" si="18">V12+V16+V18+V21+V25</f>
        <v>3406</v>
      </c>
    </row>
    <row r="12" spans="1:22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H12" si="19">SUM(F13:F15)</f>
        <v>72</v>
      </c>
      <c r="G12" s="6">
        <f t="shared" si="19"/>
        <v>91</v>
      </c>
      <c r="H12" s="6">
        <f t="shared" si="19"/>
        <v>121</v>
      </c>
      <c r="I12" s="31">
        <f t="shared" si="4"/>
        <v>261</v>
      </c>
      <c r="J12" s="33">
        <f t="shared" ref="J12:T12" si="20">SUM(J13:J15)</f>
        <v>183.22</v>
      </c>
      <c r="K12" s="33">
        <f t="shared" si="20"/>
        <v>7.7</v>
      </c>
      <c r="L12" s="33">
        <f t="shared" si="20"/>
        <v>7.15</v>
      </c>
      <c r="M12" s="33">
        <f t="shared" si="20"/>
        <v>8.4599999999999991</v>
      </c>
      <c r="N12" s="33">
        <f t="shared" si="20"/>
        <v>7.49</v>
      </c>
      <c r="O12" s="33">
        <f t="shared" si="20"/>
        <v>8.09</v>
      </c>
      <c r="P12" s="33">
        <f t="shared" si="20"/>
        <v>7.83</v>
      </c>
      <c r="Q12" s="33">
        <f t="shared" si="20"/>
        <v>7.83</v>
      </c>
      <c r="R12" s="33">
        <f t="shared" si="20"/>
        <v>8.09</v>
      </c>
      <c r="S12" s="33">
        <f t="shared" si="20"/>
        <v>8.61</v>
      </c>
      <c r="T12" s="33">
        <f t="shared" si="20"/>
        <v>6.53</v>
      </c>
      <c r="U12" s="6">
        <f t="shared" ref="U12:V12" si="21">SUM(U13:U15)</f>
        <v>351</v>
      </c>
      <c r="V12" s="6">
        <f t="shared" si="21"/>
        <v>701.5</v>
      </c>
    </row>
    <row r="13" spans="1:22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70</v>
      </c>
      <c r="G13" s="6">
        <v>90</v>
      </c>
      <c r="H13" s="6">
        <v>120</v>
      </c>
      <c r="I13" s="31">
        <f t="shared" si="4"/>
        <v>260.00000000000006</v>
      </c>
      <c r="J13" s="33">
        <v>182.52</v>
      </c>
      <c r="K13" s="33">
        <v>7.67</v>
      </c>
      <c r="L13" s="33">
        <v>7.12</v>
      </c>
      <c r="M13" s="33">
        <v>8.43</v>
      </c>
      <c r="N13" s="33">
        <v>7.46</v>
      </c>
      <c r="O13" s="33">
        <v>8.06</v>
      </c>
      <c r="P13" s="33">
        <v>7.8</v>
      </c>
      <c r="Q13" s="33">
        <v>7.8</v>
      </c>
      <c r="R13" s="33">
        <v>8.06</v>
      </c>
      <c r="S13" s="33">
        <v>8.58</v>
      </c>
      <c r="T13" s="33">
        <v>6.5</v>
      </c>
      <c r="U13" s="6">
        <v>350</v>
      </c>
      <c r="V13" s="6">
        <v>700</v>
      </c>
    </row>
    <row r="14" spans="1:22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4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6"/>
      <c r="V14" s="6"/>
    </row>
    <row r="15" spans="1:22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2</v>
      </c>
      <c r="G15" s="6">
        <v>1</v>
      </c>
      <c r="H15" s="6">
        <v>1</v>
      </c>
      <c r="I15" s="31">
        <f t="shared" si="4"/>
        <v>1.0000000000000002</v>
      </c>
      <c r="J15" s="33">
        <v>0.7</v>
      </c>
      <c r="K15" s="33">
        <v>0.03</v>
      </c>
      <c r="L15" s="33">
        <v>0.03</v>
      </c>
      <c r="M15" s="33">
        <v>0.03</v>
      </c>
      <c r="N15" s="33">
        <v>0.03</v>
      </c>
      <c r="O15" s="33">
        <v>0.03</v>
      </c>
      <c r="P15" s="33">
        <v>0.03</v>
      </c>
      <c r="Q15" s="33">
        <v>0.03</v>
      </c>
      <c r="R15" s="33">
        <v>0.03</v>
      </c>
      <c r="S15" s="33">
        <v>0.03</v>
      </c>
      <c r="T15" s="33">
        <v>0.03</v>
      </c>
      <c r="U15" s="6">
        <v>1</v>
      </c>
      <c r="V15" s="6">
        <v>1.5</v>
      </c>
    </row>
    <row r="16" spans="1:22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V16" si="22">F17</f>
        <v>3</v>
      </c>
      <c r="G16" s="6">
        <f t="shared" si="22"/>
        <v>4</v>
      </c>
      <c r="H16" s="6">
        <f t="shared" si="22"/>
        <v>6</v>
      </c>
      <c r="I16" s="31">
        <f t="shared" si="4"/>
        <v>7.0000000000000009</v>
      </c>
      <c r="J16" s="33">
        <f t="shared" ref="J16:T16" si="23">J17</f>
        <v>4.9000000000000004</v>
      </c>
      <c r="K16" s="33">
        <f t="shared" si="23"/>
        <v>0.21</v>
      </c>
      <c r="L16" s="33">
        <f t="shared" si="23"/>
        <v>0.19</v>
      </c>
      <c r="M16" s="33">
        <f t="shared" si="23"/>
        <v>0.23</v>
      </c>
      <c r="N16" s="33">
        <f t="shared" si="23"/>
        <v>0.2</v>
      </c>
      <c r="O16" s="33">
        <f t="shared" si="23"/>
        <v>0.22</v>
      </c>
      <c r="P16" s="33">
        <f t="shared" si="23"/>
        <v>0.21</v>
      </c>
      <c r="Q16" s="33">
        <f t="shared" si="23"/>
        <v>0.21</v>
      </c>
      <c r="R16" s="33">
        <f t="shared" si="23"/>
        <v>0.22</v>
      </c>
      <c r="S16" s="33">
        <f t="shared" si="23"/>
        <v>0.23</v>
      </c>
      <c r="T16" s="33">
        <f t="shared" si="23"/>
        <v>0.18</v>
      </c>
      <c r="U16" s="6">
        <f t="shared" si="22"/>
        <v>7</v>
      </c>
      <c r="V16" s="6">
        <f t="shared" si="22"/>
        <v>9</v>
      </c>
    </row>
    <row r="17" spans="1:22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3</v>
      </c>
      <c r="G17" s="6">
        <v>4</v>
      </c>
      <c r="H17" s="6">
        <v>6</v>
      </c>
      <c r="I17" s="31">
        <f t="shared" si="4"/>
        <v>7.0000000000000009</v>
      </c>
      <c r="J17" s="33">
        <v>4.9000000000000004</v>
      </c>
      <c r="K17" s="33">
        <v>0.21</v>
      </c>
      <c r="L17" s="33">
        <v>0.19</v>
      </c>
      <c r="M17" s="33">
        <v>0.23</v>
      </c>
      <c r="N17" s="33">
        <v>0.2</v>
      </c>
      <c r="O17" s="33">
        <v>0.22</v>
      </c>
      <c r="P17" s="33">
        <v>0.21</v>
      </c>
      <c r="Q17" s="33">
        <v>0.21</v>
      </c>
      <c r="R17" s="33">
        <v>0.22</v>
      </c>
      <c r="S17" s="33">
        <v>0.23</v>
      </c>
      <c r="T17" s="33">
        <v>0.18</v>
      </c>
      <c r="U17" s="6">
        <v>7</v>
      </c>
      <c r="V17" s="6">
        <v>9</v>
      </c>
    </row>
    <row r="18" spans="1:22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V18" si="24">SUM(F19:F20)</f>
        <v>46</v>
      </c>
      <c r="G18" s="6">
        <f t="shared" si="24"/>
        <v>36</v>
      </c>
      <c r="H18" s="6">
        <f t="shared" si="24"/>
        <v>37</v>
      </c>
      <c r="I18" s="31">
        <f t="shared" si="4"/>
        <v>43</v>
      </c>
      <c r="J18" s="33">
        <f t="shared" ref="J18:T18" si="25">SUM(J19:J20)</f>
        <v>30.189999999999998</v>
      </c>
      <c r="K18" s="33">
        <f t="shared" si="25"/>
        <v>1.27</v>
      </c>
      <c r="L18" s="33">
        <f t="shared" si="25"/>
        <v>1.1800000000000002</v>
      </c>
      <c r="M18" s="33">
        <f t="shared" si="25"/>
        <v>1.3900000000000001</v>
      </c>
      <c r="N18" s="33">
        <f t="shared" si="25"/>
        <v>1.24</v>
      </c>
      <c r="O18" s="33">
        <f t="shared" si="25"/>
        <v>1.33</v>
      </c>
      <c r="P18" s="33">
        <f t="shared" si="25"/>
        <v>1.29</v>
      </c>
      <c r="Q18" s="33">
        <f t="shared" si="25"/>
        <v>1.29</v>
      </c>
      <c r="R18" s="33">
        <f t="shared" si="25"/>
        <v>1.33</v>
      </c>
      <c r="S18" s="33">
        <f t="shared" si="25"/>
        <v>1.4100000000000001</v>
      </c>
      <c r="T18" s="33">
        <f t="shared" si="25"/>
        <v>1.08</v>
      </c>
      <c r="U18" s="6">
        <f t="shared" si="24"/>
        <v>43</v>
      </c>
      <c r="V18" s="6">
        <f t="shared" si="24"/>
        <v>51</v>
      </c>
    </row>
    <row r="19" spans="1:22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</v>
      </c>
      <c r="G19" s="6">
        <v>1</v>
      </c>
      <c r="H19" s="6">
        <v>2</v>
      </c>
      <c r="I19" s="31">
        <f t="shared" si="4"/>
        <v>2.9999999999999991</v>
      </c>
      <c r="J19" s="33">
        <v>2.11</v>
      </c>
      <c r="K19" s="33">
        <v>0.09</v>
      </c>
      <c r="L19" s="33">
        <v>0.08</v>
      </c>
      <c r="M19" s="33">
        <v>0.1</v>
      </c>
      <c r="N19" s="33">
        <v>0.09</v>
      </c>
      <c r="O19" s="33">
        <v>0.09</v>
      </c>
      <c r="P19" s="33">
        <v>0.09</v>
      </c>
      <c r="Q19" s="33">
        <v>0.09</v>
      </c>
      <c r="R19" s="33">
        <v>0.09</v>
      </c>
      <c r="S19" s="33">
        <v>0.09</v>
      </c>
      <c r="T19" s="33">
        <v>0.08</v>
      </c>
      <c r="U19" s="6">
        <v>3</v>
      </c>
      <c r="V19" s="6">
        <v>6</v>
      </c>
    </row>
    <row r="20" spans="1:22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45</v>
      </c>
      <c r="G20" s="6">
        <v>35</v>
      </c>
      <c r="H20" s="6">
        <v>35</v>
      </c>
      <c r="I20" s="31">
        <f t="shared" si="4"/>
        <v>40.000000000000007</v>
      </c>
      <c r="J20" s="33">
        <v>28.08</v>
      </c>
      <c r="K20" s="33">
        <v>1.18</v>
      </c>
      <c r="L20" s="33">
        <v>1.1000000000000001</v>
      </c>
      <c r="M20" s="33">
        <v>1.29</v>
      </c>
      <c r="N20" s="33">
        <v>1.1499999999999999</v>
      </c>
      <c r="O20" s="33">
        <v>1.24</v>
      </c>
      <c r="P20" s="33">
        <v>1.2</v>
      </c>
      <c r="Q20" s="33">
        <v>1.2</v>
      </c>
      <c r="R20" s="33">
        <v>1.24</v>
      </c>
      <c r="S20" s="33">
        <v>1.32</v>
      </c>
      <c r="T20" s="33">
        <v>1</v>
      </c>
      <c r="U20" s="6">
        <v>40</v>
      </c>
      <c r="V20" s="6">
        <v>45</v>
      </c>
    </row>
    <row r="21" spans="1:22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V21" si="26">SUM(F22:F24)</f>
        <v>770</v>
      </c>
      <c r="G21" s="6">
        <f t="shared" si="26"/>
        <v>635</v>
      </c>
      <c r="H21" s="6">
        <f t="shared" si="26"/>
        <v>930</v>
      </c>
      <c r="I21" s="31">
        <f t="shared" si="4"/>
        <v>1480.0000000000002</v>
      </c>
      <c r="J21" s="33">
        <f t="shared" ref="J21:T21" si="27">SUM(J22:J24)</f>
        <v>1038.96</v>
      </c>
      <c r="K21" s="33">
        <f t="shared" si="27"/>
        <v>43.66</v>
      </c>
      <c r="L21" s="33">
        <f t="shared" si="27"/>
        <v>40.549999999999997</v>
      </c>
      <c r="M21" s="33">
        <f t="shared" si="27"/>
        <v>47.949999999999996</v>
      </c>
      <c r="N21" s="33">
        <f t="shared" si="27"/>
        <v>42.480000000000004</v>
      </c>
      <c r="O21" s="33">
        <f t="shared" si="27"/>
        <v>45.879999999999995</v>
      </c>
      <c r="P21" s="33">
        <f t="shared" si="27"/>
        <v>44.4</v>
      </c>
      <c r="Q21" s="33">
        <f t="shared" si="27"/>
        <v>44.4</v>
      </c>
      <c r="R21" s="33">
        <f t="shared" si="27"/>
        <v>45.879999999999995</v>
      </c>
      <c r="S21" s="33">
        <f t="shared" si="27"/>
        <v>48.839999999999996</v>
      </c>
      <c r="T21" s="33">
        <f t="shared" si="27"/>
        <v>37</v>
      </c>
      <c r="U21" s="6">
        <f t="shared" si="26"/>
        <v>1700</v>
      </c>
      <c r="V21" s="6">
        <f t="shared" si="26"/>
        <v>2564.5</v>
      </c>
    </row>
    <row r="22" spans="1:22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110</v>
      </c>
      <c r="G22" s="6">
        <v>115</v>
      </c>
      <c r="H22" s="6">
        <v>130</v>
      </c>
      <c r="I22" s="31">
        <f t="shared" si="4"/>
        <v>170.00000000000003</v>
      </c>
      <c r="J22" s="33">
        <v>119.34</v>
      </c>
      <c r="K22" s="33">
        <v>5.01</v>
      </c>
      <c r="L22" s="33">
        <v>4.66</v>
      </c>
      <c r="M22" s="33">
        <v>5.51</v>
      </c>
      <c r="N22" s="33">
        <v>4.88</v>
      </c>
      <c r="O22" s="33">
        <v>5.27</v>
      </c>
      <c r="P22" s="33">
        <v>5.0999999999999996</v>
      </c>
      <c r="Q22" s="33">
        <v>5.0999999999999996</v>
      </c>
      <c r="R22" s="33">
        <v>5.27</v>
      </c>
      <c r="S22" s="33">
        <v>5.61</v>
      </c>
      <c r="T22" s="33">
        <v>4.25</v>
      </c>
      <c r="U22" s="6">
        <v>200</v>
      </c>
      <c r="V22" s="6">
        <v>240</v>
      </c>
    </row>
    <row r="23" spans="1:22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660</v>
      </c>
      <c r="G23" s="6">
        <v>520</v>
      </c>
      <c r="H23" s="6">
        <v>800</v>
      </c>
      <c r="I23" s="31">
        <f t="shared" si="4"/>
        <v>1309.9999999999995</v>
      </c>
      <c r="J23" s="33">
        <v>919.62</v>
      </c>
      <c r="K23" s="33">
        <v>38.65</v>
      </c>
      <c r="L23" s="33">
        <v>35.89</v>
      </c>
      <c r="M23" s="33">
        <v>42.44</v>
      </c>
      <c r="N23" s="33">
        <v>37.6</v>
      </c>
      <c r="O23" s="33">
        <v>40.61</v>
      </c>
      <c r="P23" s="33">
        <v>39.299999999999997</v>
      </c>
      <c r="Q23" s="33">
        <v>39.299999999999997</v>
      </c>
      <c r="R23" s="33">
        <v>40.61</v>
      </c>
      <c r="S23" s="33">
        <v>43.23</v>
      </c>
      <c r="T23" s="33">
        <v>32.75</v>
      </c>
      <c r="U23" s="6">
        <v>1500</v>
      </c>
      <c r="V23" s="6">
        <v>2324.5</v>
      </c>
    </row>
    <row r="24" spans="1:22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4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6"/>
      <c r="V24" s="6"/>
    </row>
    <row r="25" spans="1:22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4"/>
        <v>20.000000000000004</v>
      </c>
      <c r="J25" s="33">
        <f t="shared" ref="J25:T25" si="28">SUM(J26:J27)</f>
        <v>14.04</v>
      </c>
      <c r="K25" s="33">
        <f t="shared" si="28"/>
        <v>0.59</v>
      </c>
      <c r="L25" s="33">
        <f t="shared" si="28"/>
        <v>0.55000000000000004</v>
      </c>
      <c r="M25" s="33">
        <f t="shared" si="28"/>
        <v>0.65</v>
      </c>
      <c r="N25" s="33">
        <f t="shared" si="28"/>
        <v>0.56999999999999995</v>
      </c>
      <c r="O25" s="33">
        <f t="shared" si="28"/>
        <v>0.62</v>
      </c>
      <c r="P25" s="33">
        <f t="shared" si="28"/>
        <v>0.6</v>
      </c>
      <c r="Q25" s="33">
        <f t="shared" si="28"/>
        <v>0.6</v>
      </c>
      <c r="R25" s="33">
        <f t="shared" si="28"/>
        <v>0.62</v>
      </c>
      <c r="S25" s="33">
        <f t="shared" si="28"/>
        <v>0.66</v>
      </c>
      <c r="T25" s="33">
        <f t="shared" si="28"/>
        <v>0.5</v>
      </c>
      <c r="U25" s="6">
        <f t="shared" ref="U25:V25" si="29">SUM(U26:U27)</f>
        <v>80</v>
      </c>
      <c r="V25" s="6">
        <f t="shared" si="29"/>
        <v>80</v>
      </c>
    </row>
    <row r="26" spans="1:22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4"/>
        <v>20.000000000000004</v>
      </c>
      <c r="J26" s="33">
        <v>14.04</v>
      </c>
      <c r="K26" s="33">
        <v>0.59</v>
      </c>
      <c r="L26" s="33">
        <v>0.55000000000000004</v>
      </c>
      <c r="M26" s="33">
        <v>0.65</v>
      </c>
      <c r="N26" s="33">
        <v>0.56999999999999995</v>
      </c>
      <c r="O26" s="33">
        <v>0.62</v>
      </c>
      <c r="P26" s="33">
        <v>0.6</v>
      </c>
      <c r="Q26" s="33">
        <v>0.6</v>
      </c>
      <c r="R26" s="33">
        <v>0.62</v>
      </c>
      <c r="S26" s="33">
        <v>0.66</v>
      </c>
      <c r="T26" s="33">
        <v>0.5</v>
      </c>
      <c r="U26" s="6">
        <v>80</v>
      </c>
      <c r="V26" s="6">
        <v>80</v>
      </c>
    </row>
    <row r="27" spans="1:22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4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6"/>
      <c r="V27" s="6"/>
    </row>
    <row r="28" spans="1:22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V28" si="30">F29+F35+F50+F53+F57</f>
        <v>3230</v>
      </c>
      <c r="G28" s="18">
        <f t="shared" si="30"/>
        <v>4451</v>
      </c>
      <c r="H28" s="18">
        <f t="shared" si="30"/>
        <v>4974</v>
      </c>
      <c r="I28" s="31">
        <f t="shared" si="4"/>
        <v>6712</v>
      </c>
      <c r="J28" s="32">
        <f t="shared" ref="J28:T28" si="31">J29+J35+J50+J53+J57</f>
        <v>4709.79</v>
      </c>
      <c r="K28" s="32">
        <f t="shared" si="31"/>
        <v>198.07</v>
      </c>
      <c r="L28" s="32">
        <f t="shared" si="31"/>
        <v>184.28</v>
      </c>
      <c r="M28" s="32">
        <f t="shared" si="31"/>
        <v>218.12</v>
      </c>
      <c r="N28" s="32">
        <f t="shared" si="31"/>
        <v>192.82</v>
      </c>
      <c r="O28" s="32">
        <f t="shared" si="31"/>
        <v>207.46</v>
      </c>
      <c r="P28" s="32">
        <f t="shared" si="31"/>
        <v>201.97</v>
      </c>
      <c r="Q28" s="32">
        <f t="shared" si="31"/>
        <v>202.17000000000002</v>
      </c>
      <c r="R28" s="32">
        <f t="shared" si="31"/>
        <v>207.76000000000002</v>
      </c>
      <c r="S28" s="32">
        <f t="shared" si="31"/>
        <v>222.25</v>
      </c>
      <c r="T28" s="32">
        <f t="shared" si="31"/>
        <v>167.31</v>
      </c>
      <c r="U28" s="18">
        <f t="shared" si="30"/>
        <v>5625</v>
      </c>
      <c r="V28" s="18">
        <f t="shared" si="30"/>
        <v>5602</v>
      </c>
    </row>
    <row r="29" spans="1:22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V29" si="32">F30</f>
        <v>73</v>
      </c>
      <c r="G29" s="18">
        <f t="shared" si="32"/>
        <v>71.8</v>
      </c>
      <c r="H29" s="18">
        <f t="shared" si="32"/>
        <v>75</v>
      </c>
      <c r="I29" s="31">
        <f t="shared" si="4"/>
        <v>79.000000000000014</v>
      </c>
      <c r="J29" s="32">
        <f t="shared" ref="J29:T29" si="33">J30</f>
        <v>55.449999999999996</v>
      </c>
      <c r="K29" s="32">
        <f t="shared" si="33"/>
        <v>2.33</v>
      </c>
      <c r="L29" s="32">
        <f t="shared" si="33"/>
        <v>2.16</v>
      </c>
      <c r="M29" s="32">
        <f t="shared" si="33"/>
        <v>2.56</v>
      </c>
      <c r="N29" s="32">
        <f t="shared" si="33"/>
        <v>2.25</v>
      </c>
      <c r="O29" s="32">
        <f t="shared" si="33"/>
        <v>2.4500000000000002</v>
      </c>
      <c r="P29" s="32">
        <f t="shared" si="33"/>
        <v>2.37</v>
      </c>
      <c r="Q29" s="32">
        <f t="shared" si="33"/>
        <v>2.37</v>
      </c>
      <c r="R29" s="32">
        <f t="shared" si="33"/>
        <v>2.4500000000000002</v>
      </c>
      <c r="S29" s="32">
        <f t="shared" si="33"/>
        <v>2.6100000000000003</v>
      </c>
      <c r="T29" s="32">
        <f t="shared" si="33"/>
        <v>2</v>
      </c>
      <c r="U29" s="18">
        <f t="shared" si="32"/>
        <v>102</v>
      </c>
      <c r="V29" s="18">
        <f t="shared" si="32"/>
        <v>102</v>
      </c>
    </row>
    <row r="30" spans="1:22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V30" si="34">SUM(F31:F34)</f>
        <v>73</v>
      </c>
      <c r="G30" s="6">
        <f t="shared" si="34"/>
        <v>71.8</v>
      </c>
      <c r="H30" s="6">
        <f t="shared" si="34"/>
        <v>75</v>
      </c>
      <c r="I30" s="31">
        <f t="shared" si="4"/>
        <v>79.000000000000014</v>
      </c>
      <c r="J30" s="33">
        <f t="shared" ref="J30:T30" si="35">SUM(J31:J34)</f>
        <v>55.449999999999996</v>
      </c>
      <c r="K30" s="33">
        <f t="shared" si="35"/>
        <v>2.33</v>
      </c>
      <c r="L30" s="33">
        <f t="shared" si="35"/>
        <v>2.16</v>
      </c>
      <c r="M30" s="33">
        <f t="shared" si="35"/>
        <v>2.56</v>
      </c>
      <c r="N30" s="33">
        <f t="shared" si="35"/>
        <v>2.25</v>
      </c>
      <c r="O30" s="33">
        <f t="shared" si="35"/>
        <v>2.4500000000000002</v>
      </c>
      <c r="P30" s="33">
        <f t="shared" si="35"/>
        <v>2.37</v>
      </c>
      <c r="Q30" s="33">
        <f t="shared" si="35"/>
        <v>2.37</v>
      </c>
      <c r="R30" s="33">
        <f t="shared" si="35"/>
        <v>2.4500000000000002</v>
      </c>
      <c r="S30" s="33">
        <f t="shared" si="35"/>
        <v>2.6100000000000003</v>
      </c>
      <c r="T30" s="33">
        <f t="shared" si="35"/>
        <v>2</v>
      </c>
      <c r="U30" s="6">
        <f t="shared" si="34"/>
        <v>102</v>
      </c>
      <c r="V30" s="6">
        <f t="shared" si="34"/>
        <v>102</v>
      </c>
    </row>
    <row r="31" spans="1:22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8</v>
      </c>
      <c r="G31" s="6">
        <v>12.8</v>
      </c>
      <c r="H31" s="6">
        <v>16</v>
      </c>
      <c r="I31" s="31">
        <f t="shared" si="4"/>
        <v>20.000000000000004</v>
      </c>
      <c r="J31" s="33">
        <v>14.04</v>
      </c>
      <c r="K31" s="33">
        <v>0.59</v>
      </c>
      <c r="L31" s="33">
        <v>0.55000000000000004</v>
      </c>
      <c r="M31" s="33">
        <v>0.65</v>
      </c>
      <c r="N31" s="33">
        <v>0.56999999999999995</v>
      </c>
      <c r="O31" s="33">
        <v>0.62</v>
      </c>
      <c r="P31" s="33">
        <v>0.6</v>
      </c>
      <c r="Q31" s="33">
        <v>0.6</v>
      </c>
      <c r="R31" s="33">
        <v>0.62</v>
      </c>
      <c r="S31" s="33">
        <v>0.66</v>
      </c>
      <c r="T31" s="33">
        <v>0.5</v>
      </c>
      <c r="U31" s="6">
        <v>30</v>
      </c>
      <c r="V31" s="6">
        <v>30</v>
      </c>
    </row>
    <row r="32" spans="1:22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4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6"/>
      <c r="V32" s="6"/>
    </row>
    <row r="33" spans="1:22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10</v>
      </c>
      <c r="G33" s="6">
        <v>14</v>
      </c>
      <c r="H33" s="6">
        <v>14</v>
      </c>
      <c r="I33" s="31">
        <f t="shared" si="4"/>
        <v>14</v>
      </c>
      <c r="J33" s="33">
        <v>9.83</v>
      </c>
      <c r="K33" s="33">
        <v>0.41</v>
      </c>
      <c r="L33" s="33">
        <v>0.38</v>
      </c>
      <c r="M33" s="33">
        <v>0.45</v>
      </c>
      <c r="N33" s="33">
        <v>0.4</v>
      </c>
      <c r="O33" s="33">
        <v>0.43</v>
      </c>
      <c r="P33" s="33">
        <v>0.42</v>
      </c>
      <c r="Q33" s="33">
        <v>0.42</v>
      </c>
      <c r="R33" s="33">
        <v>0.43</v>
      </c>
      <c r="S33" s="33">
        <v>0.46</v>
      </c>
      <c r="T33" s="33">
        <v>0.37</v>
      </c>
      <c r="U33" s="6">
        <v>14</v>
      </c>
      <c r="V33" s="6">
        <v>14</v>
      </c>
    </row>
    <row r="34" spans="1:22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55</v>
      </c>
      <c r="G34" s="6">
        <v>45</v>
      </c>
      <c r="H34" s="6">
        <v>45</v>
      </c>
      <c r="I34" s="31">
        <f t="shared" si="4"/>
        <v>45</v>
      </c>
      <c r="J34" s="33">
        <v>31.58</v>
      </c>
      <c r="K34" s="33">
        <v>1.33</v>
      </c>
      <c r="L34" s="33">
        <v>1.23</v>
      </c>
      <c r="M34" s="33">
        <v>1.46</v>
      </c>
      <c r="N34" s="33">
        <v>1.28</v>
      </c>
      <c r="O34" s="33">
        <v>1.4</v>
      </c>
      <c r="P34" s="33">
        <v>1.35</v>
      </c>
      <c r="Q34" s="33">
        <v>1.35</v>
      </c>
      <c r="R34" s="33">
        <v>1.4</v>
      </c>
      <c r="S34" s="33">
        <v>1.49</v>
      </c>
      <c r="T34" s="33">
        <v>1.1299999999999999</v>
      </c>
      <c r="U34" s="6">
        <v>58</v>
      </c>
      <c r="V34" s="6">
        <v>58</v>
      </c>
    </row>
    <row r="35" spans="1:22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V35" si="36">F36+F37+F44</f>
        <v>222</v>
      </c>
      <c r="G35" s="18">
        <f t="shared" si="36"/>
        <v>229.2</v>
      </c>
      <c r="H35" s="18">
        <f t="shared" si="36"/>
        <v>249</v>
      </c>
      <c r="I35" s="31">
        <f t="shared" si="4"/>
        <v>289.99999999999994</v>
      </c>
      <c r="J35" s="32">
        <f t="shared" ref="J35:T35" si="37">J36+J37+J44</f>
        <v>203.57</v>
      </c>
      <c r="K35" s="32">
        <f t="shared" si="37"/>
        <v>8.5500000000000007</v>
      </c>
      <c r="L35" s="32">
        <f t="shared" si="37"/>
        <v>7.9399999999999995</v>
      </c>
      <c r="M35" s="32">
        <f t="shared" si="37"/>
        <v>9.39</v>
      </c>
      <c r="N35" s="32">
        <f t="shared" si="37"/>
        <v>8.32</v>
      </c>
      <c r="O35" s="32">
        <f t="shared" si="37"/>
        <v>8.99</v>
      </c>
      <c r="P35" s="32">
        <f t="shared" si="37"/>
        <v>8.6999999999999993</v>
      </c>
      <c r="Q35" s="32">
        <f t="shared" si="37"/>
        <v>8.6999999999999993</v>
      </c>
      <c r="R35" s="32">
        <f t="shared" si="37"/>
        <v>8.99</v>
      </c>
      <c r="S35" s="32">
        <f t="shared" si="37"/>
        <v>9.57</v>
      </c>
      <c r="T35" s="32">
        <f t="shared" si="37"/>
        <v>7.2799999999999994</v>
      </c>
      <c r="U35" s="18">
        <f t="shared" si="36"/>
        <v>263</v>
      </c>
      <c r="V35" s="18">
        <f t="shared" si="36"/>
        <v>215</v>
      </c>
    </row>
    <row r="36" spans="1:22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4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6"/>
      <c r="V36" s="6"/>
    </row>
    <row r="37" spans="1:22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V37" si="38">SUM(F38:F43)</f>
        <v>16</v>
      </c>
      <c r="G37" s="6">
        <f t="shared" si="38"/>
        <v>7</v>
      </c>
      <c r="H37" s="6">
        <f t="shared" si="38"/>
        <v>27</v>
      </c>
      <c r="I37" s="31">
        <f t="shared" si="4"/>
        <v>57.000000000000014</v>
      </c>
      <c r="J37" s="33">
        <f t="shared" ref="J37:T37" si="39">SUM(J38:J43)</f>
        <v>40</v>
      </c>
      <c r="K37" s="33">
        <f t="shared" si="39"/>
        <v>1.68</v>
      </c>
      <c r="L37" s="33">
        <f t="shared" si="39"/>
        <v>1.56</v>
      </c>
      <c r="M37" s="33">
        <f t="shared" si="39"/>
        <v>1.84</v>
      </c>
      <c r="N37" s="33">
        <f t="shared" si="39"/>
        <v>1.64</v>
      </c>
      <c r="O37" s="33">
        <f t="shared" si="39"/>
        <v>1.77</v>
      </c>
      <c r="P37" s="33">
        <f t="shared" si="39"/>
        <v>1.71</v>
      </c>
      <c r="Q37" s="33">
        <f t="shared" si="39"/>
        <v>1.71</v>
      </c>
      <c r="R37" s="33">
        <f t="shared" si="39"/>
        <v>1.77</v>
      </c>
      <c r="S37" s="33">
        <f t="shared" si="39"/>
        <v>1.88</v>
      </c>
      <c r="T37" s="33">
        <f t="shared" si="39"/>
        <v>1.44</v>
      </c>
      <c r="U37" s="6">
        <f t="shared" si="38"/>
        <v>65</v>
      </c>
      <c r="V37" s="6">
        <f t="shared" si="38"/>
        <v>48</v>
      </c>
    </row>
    <row r="38" spans="1:22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7</v>
      </c>
      <c r="G38" s="6">
        <v>7</v>
      </c>
      <c r="H38" s="6">
        <v>7</v>
      </c>
      <c r="I38" s="31">
        <f t="shared" si="4"/>
        <v>29.999999999999993</v>
      </c>
      <c r="J38" s="33">
        <v>21.06</v>
      </c>
      <c r="K38" s="33">
        <v>0.89</v>
      </c>
      <c r="L38" s="33">
        <v>0.82</v>
      </c>
      <c r="M38" s="33">
        <v>0.97</v>
      </c>
      <c r="N38" s="33">
        <v>0.86</v>
      </c>
      <c r="O38" s="33">
        <v>0.93</v>
      </c>
      <c r="P38" s="33">
        <v>0.9</v>
      </c>
      <c r="Q38" s="33">
        <v>0.9</v>
      </c>
      <c r="R38" s="33">
        <v>0.93</v>
      </c>
      <c r="S38" s="33">
        <v>0.99</v>
      </c>
      <c r="T38" s="33">
        <v>0.75</v>
      </c>
      <c r="U38" s="6">
        <v>30</v>
      </c>
      <c r="V38" s="6">
        <v>13</v>
      </c>
    </row>
    <row r="39" spans="1:22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1</v>
      </c>
      <c r="G39" s="6"/>
      <c r="H39" s="6"/>
      <c r="I39" s="31">
        <f t="shared" si="4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6"/>
      <c r="V39" s="6"/>
    </row>
    <row r="40" spans="1:22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2</v>
      </c>
      <c r="G40" s="6"/>
      <c r="H40" s="6"/>
      <c r="I40" s="31">
        <f t="shared" si="4"/>
        <v>2.0000000000000004</v>
      </c>
      <c r="J40" s="33">
        <v>1.39</v>
      </c>
      <c r="K40" s="33">
        <v>0.06</v>
      </c>
      <c r="L40" s="33">
        <v>0.06</v>
      </c>
      <c r="M40" s="33">
        <v>0.06</v>
      </c>
      <c r="N40" s="33">
        <v>0.06</v>
      </c>
      <c r="O40" s="33">
        <v>0.06</v>
      </c>
      <c r="P40" s="33">
        <v>0.06</v>
      </c>
      <c r="Q40" s="33">
        <v>0.06</v>
      </c>
      <c r="R40" s="33">
        <v>0.06</v>
      </c>
      <c r="S40" s="33">
        <v>7.0000000000000007E-2</v>
      </c>
      <c r="T40" s="33">
        <v>0.06</v>
      </c>
      <c r="U40" s="6">
        <v>5</v>
      </c>
      <c r="V40" s="6">
        <v>5</v>
      </c>
    </row>
    <row r="41" spans="1:22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3</v>
      </c>
      <c r="G41" s="6"/>
      <c r="H41" s="6"/>
      <c r="I41" s="31">
        <f t="shared" si="4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6"/>
      <c r="V41" s="6"/>
    </row>
    <row r="42" spans="1:22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4"/>
        <v>25</v>
      </c>
      <c r="J42" s="33">
        <v>17.55</v>
      </c>
      <c r="K42" s="33">
        <v>0.73</v>
      </c>
      <c r="L42" s="33">
        <v>0.68</v>
      </c>
      <c r="M42" s="33">
        <v>0.81</v>
      </c>
      <c r="N42" s="33">
        <v>0.72</v>
      </c>
      <c r="O42" s="33">
        <v>0.78</v>
      </c>
      <c r="P42" s="33">
        <v>0.75</v>
      </c>
      <c r="Q42" s="33">
        <v>0.75</v>
      </c>
      <c r="R42" s="33">
        <v>0.78</v>
      </c>
      <c r="S42" s="33">
        <v>0.82</v>
      </c>
      <c r="T42" s="33">
        <v>0.63</v>
      </c>
      <c r="U42" s="6">
        <v>30</v>
      </c>
      <c r="V42" s="6">
        <v>30</v>
      </c>
    </row>
    <row r="43" spans="1:22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3</v>
      </c>
      <c r="G43" s="6"/>
      <c r="H43" s="6">
        <v>20</v>
      </c>
      <c r="I43" s="31">
        <f t="shared" si="4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6"/>
      <c r="V43" s="6"/>
    </row>
    <row r="44" spans="1:22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V44" si="40">SUM(F45:F49)</f>
        <v>206</v>
      </c>
      <c r="G44" s="6">
        <f t="shared" si="40"/>
        <v>222.2</v>
      </c>
      <c r="H44" s="6">
        <f t="shared" si="40"/>
        <v>222</v>
      </c>
      <c r="I44" s="31">
        <f t="shared" si="4"/>
        <v>233.00000000000003</v>
      </c>
      <c r="J44" s="33">
        <f t="shared" ref="J44:T44" si="41">SUM(J45:J49)</f>
        <v>163.57</v>
      </c>
      <c r="K44" s="33">
        <f t="shared" si="41"/>
        <v>6.87</v>
      </c>
      <c r="L44" s="33">
        <f t="shared" si="41"/>
        <v>6.38</v>
      </c>
      <c r="M44" s="33">
        <f t="shared" si="41"/>
        <v>7.55</v>
      </c>
      <c r="N44" s="33">
        <f t="shared" si="41"/>
        <v>6.68</v>
      </c>
      <c r="O44" s="33">
        <f t="shared" si="41"/>
        <v>7.22</v>
      </c>
      <c r="P44" s="33">
        <f t="shared" si="41"/>
        <v>6.99</v>
      </c>
      <c r="Q44" s="33">
        <f t="shared" si="41"/>
        <v>6.99</v>
      </c>
      <c r="R44" s="33">
        <f t="shared" si="41"/>
        <v>7.22</v>
      </c>
      <c r="S44" s="33">
        <f t="shared" si="41"/>
        <v>7.6899999999999995</v>
      </c>
      <c r="T44" s="33">
        <f t="shared" si="41"/>
        <v>5.84</v>
      </c>
      <c r="U44" s="6">
        <f t="shared" si="40"/>
        <v>198</v>
      </c>
      <c r="V44" s="6">
        <f t="shared" si="40"/>
        <v>167</v>
      </c>
    </row>
    <row r="45" spans="1:22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31</v>
      </c>
      <c r="G45" s="6">
        <v>45</v>
      </c>
      <c r="H45" s="6">
        <v>45</v>
      </c>
      <c r="I45" s="31">
        <f t="shared" si="4"/>
        <v>45.000000000000007</v>
      </c>
      <c r="J45" s="33">
        <v>31.59</v>
      </c>
      <c r="K45" s="33">
        <v>1.33</v>
      </c>
      <c r="L45" s="33">
        <v>1.22</v>
      </c>
      <c r="M45" s="33">
        <v>1.46</v>
      </c>
      <c r="N45" s="33">
        <v>1.29</v>
      </c>
      <c r="O45" s="33">
        <v>1.4</v>
      </c>
      <c r="P45" s="33">
        <v>1.35</v>
      </c>
      <c r="Q45" s="33">
        <v>1.35</v>
      </c>
      <c r="R45" s="33">
        <v>1.39</v>
      </c>
      <c r="S45" s="33">
        <v>1.49</v>
      </c>
      <c r="T45" s="33">
        <v>1.1299999999999999</v>
      </c>
      <c r="U45" s="6">
        <v>45</v>
      </c>
      <c r="V45" s="6">
        <v>45</v>
      </c>
    </row>
    <row r="46" spans="1:22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10</v>
      </c>
      <c r="G46" s="6">
        <v>10</v>
      </c>
      <c r="H46" s="6">
        <v>13</v>
      </c>
      <c r="I46" s="31">
        <f t="shared" si="4"/>
        <v>13.000000000000002</v>
      </c>
      <c r="J46" s="33">
        <v>9.1300000000000008</v>
      </c>
      <c r="K46" s="33">
        <v>0.38</v>
      </c>
      <c r="L46" s="33">
        <v>0.36</v>
      </c>
      <c r="M46" s="33">
        <v>0.42</v>
      </c>
      <c r="N46" s="33">
        <v>0.37</v>
      </c>
      <c r="O46" s="33">
        <v>0.4</v>
      </c>
      <c r="P46" s="33">
        <v>0.39</v>
      </c>
      <c r="Q46" s="33">
        <v>0.39</v>
      </c>
      <c r="R46" s="33">
        <v>0.4</v>
      </c>
      <c r="S46" s="33">
        <v>0.43</v>
      </c>
      <c r="T46" s="33">
        <v>0.33</v>
      </c>
      <c r="U46" s="6">
        <v>13</v>
      </c>
      <c r="V46" s="6">
        <v>10</v>
      </c>
    </row>
    <row r="47" spans="1:22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4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6"/>
      <c r="V47" s="6"/>
    </row>
    <row r="48" spans="1:22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4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6"/>
      <c r="V48" s="6"/>
    </row>
    <row r="49" spans="1:22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165</v>
      </c>
      <c r="G49" s="6">
        <v>167.2</v>
      </c>
      <c r="H49" s="6">
        <v>164</v>
      </c>
      <c r="I49" s="31">
        <f t="shared" si="4"/>
        <v>175</v>
      </c>
      <c r="J49" s="33">
        <v>122.85</v>
      </c>
      <c r="K49" s="33">
        <v>5.16</v>
      </c>
      <c r="L49" s="33">
        <v>4.8</v>
      </c>
      <c r="M49" s="33">
        <v>5.67</v>
      </c>
      <c r="N49" s="33">
        <v>5.0199999999999996</v>
      </c>
      <c r="O49" s="33">
        <v>5.42</v>
      </c>
      <c r="P49" s="33">
        <v>5.25</v>
      </c>
      <c r="Q49" s="33">
        <v>5.25</v>
      </c>
      <c r="R49" s="33">
        <v>5.43</v>
      </c>
      <c r="S49" s="33">
        <v>5.77</v>
      </c>
      <c r="T49" s="33">
        <v>4.38</v>
      </c>
      <c r="U49" s="6">
        <v>140</v>
      </c>
      <c r="V49" s="6">
        <v>112</v>
      </c>
    </row>
    <row r="50" spans="1:22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V50" si="42">SUM(F51:F52)</f>
        <v>25</v>
      </c>
      <c r="G50" s="18">
        <f t="shared" si="42"/>
        <v>0</v>
      </c>
      <c r="H50" s="18">
        <f t="shared" si="42"/>
        <v>0</v>
      </c>
      <c r="I50" s="31">
        <f t="shared" si="4"/>
        <v>40.000000000000014</v>
      </c>
      <c r="J50" s="32">
        <f t="shared" ref="J50:T50" si="43">SUM(J51:J52)</f>
        <v>28.08</v>
      </c>
      <c r="K50" s="32">
        <f t="shared" si="43"/>
        <v>1.18</v>
      </c>
      <c r="L50" s="32">
        <f t="shared" si="43"/>
        <v>1.1000000000000001</v>
      </c>
      <c r="M50" s="32">
        <f t="shared" si="43"/>
        <v>1.3</v>
      </c>
      <c r="N50" s="32">
        <f t="shared" si="43"/>
        <v>1.1499999999999999</v>
      </c>
      <c r="O50" s="32">
        <f t="shared" si="43"/>
        <v>1.24</v>
      </c>
      <c r="P50" s="32">
        <f t="shared" si="43"/>
        <v>1.2</v>
      </c>
      <c r="Q50" s="32">
        <f t="shared" si="43"/>
        <v>1.2</v>
      </c>
      <c r="R50" s="32">
        <f t="shared" si="43"/>
        <v>1.24</v>
      </c>
      <c r="S50" s="32">
        <f t="shared" si="43"/>
        <v>1.31</v>
      </c>
      <c r="T50" s="32">
        <f t="shared" si="43"/>
        <v>1</v>
      </c>
      <c r="U50" s="18">
        <f t="shared" si="42"/>
        <v>60</v>
      </c>
      <c r="V50" s="18">
        <f t="shared" si="42"/>
        <v>85</v>
      </c>
    </row>
    <row r="51" spans="1:22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25</v>
      </c>
      <c r="G51" s="6"/>
      <c r="H51" s="6"/>
      <c r="I51" s="31">
        <f t="shared" si="4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6"/>
      <c r="V51" s="6"/>
    </row>
    <row r="52" spans="1:22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4"/>
        <v>40.000000000000014</v>
      </c>
      <c r="J52" s="33">
        <v>28.08</v>
      </c>
      <c r="K52" s="33">
        <v>1.18</v>
      </c>
      <c r="L52" s="33">
        <v>1.1000000000000001</v>
      </c>
      <c r="M52" s="33">
        <v>1.3</v>
      </c>
      <c r="N52" s="33">
        <v>1.1499999999999999</v>
      </c>
      <c r="O52" s="33">
        <v>1.24</v>
      </c>
      <c r="P52" s="33">
        <v>1.2</v>
      </c>
      <c r="Q52" s="33">
        <v>1.2</v>
      </c>
      <c r="R52" s="33">
        <v>1.24</v>
      </c>
      <c r="S52" s="33">
        <v>1.31</v>
      </c>
      <c r="T52" s="33">
        <v>1</v>
      </c>
      <c r="U52" s="6">
        <v>60</v>
      </c>
      <c r="V52" s="6">
        <v>85</v>
      </c>
    </row>
    <row r="53" spans="1:22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V53" si="44">SUM(F54:F56)</f>
        <v>2910</v>
      </c>
      <c r="G53" s="18">
        <f t="shared" si="44"/>
        <v>4150</v>
      </c>
      <c r="H53" s="18">
        <f t="shared" si="44"/>
        <v>4650</v>
      </c>
      <c r="I53" s="31">
        <f t="shared" si="4"/>
        <v>6302.9999999999991</v>
      </c>
      <c r="J53" s="32">
        <f t="shared" ref="J53:T53" si="45">SUM(J54:J56)</f>
        <v>4422.6899999999996</v>
      </c>
      <c r="K53" s="32">
        <f t="shared" si="45"/>
        <v>186.01</v>
      </c>
      <c r="L53" s="32">
        <f t="shared" si="45"/>
        <v>173.08</v>
      </c>
      <c r="M53" s="32">
        <f t="shared" si="45"/>
        <v>204.87</v>
      </c>
      <c r="N53" s="32">
        <f t="shared" si="45"/>
        <v>181.1</v>
      </c>
      <c r="O53" s="32">
        <f t="shared" si="45"/>
        <v>194.78</v>
      </c>
      <c r="P53" s="32">
        <f t="shared" si="45"/>
        <v>189.7</v>
      </c>
      <c r="Q53" s="32">
        <f t="shared" si="45"/>
        <v>189.9</v>
      </c>
      <c r="R53" s="32">
        <f t="shared" si="45"/>
        <v>195.08</v>
      </c>
      <c r="S53" s="32">
        <f t="shared" si="45"/>
        <v>208.76</v>
      </c>
      <c r="T53" s="32">
        <f t="shared" si="45"/>
        <v>157.03</v>
      </c>
      <c r="U53" s="18">
        <f t="shared" si="44"/>
        <v>5200</v>
      </c>
      <c r="V53" s="18">
        <f t="shared" si="44"/>
        <v>5200</v>
      </c>
    </row>
    <row r="54" spans="1:22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2910</v>
      </c>
      <c r="G54" s="6">
        <v>4150</v>
      </c>
      <c r="H54" s="6">
        <v>4650</v>
      </c>
      <c r="I54" s="31">
        <f t="shared" si="4"/>
        <v>6302.9999999999991</v>
      </c>
      <c r="J54" s="33">
        <v>4422.6899999999996</v>
      </c>
      <c r="K54" s="33">
        <v>186.01</v>
      </c>
      <c r="L54" s="33">
        <v>173.08</v>
      </c>
      <c r="M54" s="33">
        <v>204.87</v>
      </c>
      <c r="N54" s="33">
        <v>181.1</v>
      </c>
      <c r="O54" s="33">
        <v>194.78</v>
      </c>
      <c r="P54" s="33">
        <v>189.7</v>
      </c>
      <c r="Q54" s="33">
        <v>189.9</v>
      </c>
      <c r="R54" s="33">
        <v>195.08</v>
      </c>
      <c r="S54" s="33">
        <v>208.76</v>
      </c>
      <c r="T54" s="33">
        <v>157.03</v>
      </c>
      <c r="U54" s="6">
        <v>5200</v>
      </c>
      <c r="V54" s="6">
        <v>5200</v>
      </c>
    </row>
    <row r="55" spans="1:22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4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6"/>
      <c r="V55" s="6"/>
    </row>
    <row r="56" spans="1:22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4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6"/>
      <c r="V56" s="6"/>
    </row>
    <row r="57" spans="1:22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V57" si="46">F58</f>
        <v>0</v>
      </c>
      <c r="G57" s="18">
        <f t="shared" si="46"/>
        <v>0</v>
      </c>
      <c r="H57" s="18">
        <f t="shared" si="46"/>
        <v>0</v>
      </c>
      <c r="I57" s="31">
        <f t="shared" si="4"/>
        <v>0</v>
      </c>
      <c r="J57" s="32">
        <f t="shared" ref="J57:T57" si="47">J58</f>
        <v>0</v>
      </c>
      <c r="K57" s="32">
        <f t="shared" si="47"/>
        <v>0</v>
      </c>
      <c r="L57" s="32">
        <f t="shared" si="47"/>
        <v>0</v>
      </c>
      <c r="M57" s="32">
        <f t="shared" si="47"/>
        <v>0</v>
      </c>
      <c r="N57" s="32">
        <f t="shared" si="47"/>
        <v>0</v>
      </c>
      <c r="O57" s="32">
        <f t="shared" si="47"/>
        <v>0</v>
      </c>
      <c r="P57" s="32">
        <f t="shared" si="47"/>
        <v>0</v>
      </c>
      <c r="Q57" s="32">
        <f t="shared" si="47"/>
        <v>0</v>
      </c>
      <c r="R57" s="32">
        <f t="shared" si="47"/>
        <v>0</v>
      </c>
      <c r="S57" s="32">
        <f t="shared" si="47"/>
        <v>0</v>
      </c>
      <c r="T57" s="32">
        <f t="shared" si="47"/>
        <v>0</v>
      </c>
      <c r="U57" s="18">
        <f t="shared" si="46"/>
        <v>0</v>
      </c>
      <c r="V57" s="18">
        <f t="shared" si="46"/>
        <v>0</v>
      </c>
    </row>
    <row r="58" spans="1:22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4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"/>
      <c r="V58" s="6"/>
    </row>
    <row r="59" spans="1:22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V59" si="48">F60</f>
        <v>0</v>
      </c>
      <c r="G59" s="18">
        <f t="shared" si="48"/>
        <v>0</v>
      </c>
      <c r="H59" s="18">
        <f t="shared" si="48"/>
        <v>0</v>
      </c>
      <c r="I59" s="31">
        <f t="shared" si="4"/>
        <v>0</v>
      </c>
      <c r="J59" s="32">
        <f t="shared" ref="J59:T59" si="49">J60</f>
        <v>0</v>
      </c>
      <c r="K59" s="32">
        <f t="shared" si="49"/>
        <v>0</v>
      </c>
      <c r="L59" s="32">
        <f t="shared" si="49"/>
        <v>0</v>
      </c>
      <c r="M59" s="32">
        <f t="shared" si="49"/>
        <v>0</v>
      </c>
      <c r="N59" s="32">
        <f t="shared" si="49"/>
        <v>0</v>
      </c>
      <c r="O59" s="32">
        <f t="shared" si="49"/>
        <v>0</v>
      </c>
      <c r="P59" s="32">
        <f t="shared" si="49"/>
        <v>0</v>
      </c>
      <c r="Q59" s="32">
        <f t="shared" si="49"/>
        <v>0</v>
      </c>
      <c r="R59" s="32">
        <f t="shared" si="49"/>
        <v>0</v>
      </c>
      <c r="S59" s="32">
        <f t="shared" si="49"/>
        <v>0</v>
      </c>
      <c r="T59" s="32">
        <f t="shared" si="49"/>
        <v>0</v>
      </c>
      <c r="U59" s="18">
        <f t="shared" si="48"/>
        <v>0</v>
      </c>
      <c r="V59" s="18">
        <f t="shared" si="48"/>
        <v>0</v>
      </c>
    </row>
    <row r="60" spans="1:22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V60" si="50">F61+F63</f>
        <v>0</v>
      </c>
      <c r="G60" s="18">
        <f t="shared" si="50"/>
        <v>0</v>
      </c>
      <c r="H60" s="18">
        <f t="shared" si="50"/>
        <v>0</v>
      </c>
      <c r="I60" s="31">
        <f t="shared" si="4"/>
        <v>0</v>
      </c>
      <c r="J60" s="32">
        <f t="shared" ref="J60:T60" si="51">J61+J63</f>
        <v>0</v>
      </c>
      <c r="K60" s="32">
        <f t="shared" si="51"/>
        <v>0</v>
      </c>
      <c r="L60" s="32">
        <f t="shared" si="51"/>
        <v>0</v>
      </c>
      <c r="M60" s="32">
        <f t="shared" si="51"/>
        <v>0</v>
      </c>
      <c r="N60" s="32">
        <f t="shared" si="51"/>
        <v>0</v>
      </c>
      <c r="O60" s="32">
        <f t="shared" si="51"/>
        <v>0</v>
      </c>
      <c r="P60" s="32">
        <f t="shared" si="51"/>
        <v>0</v>
      </c>
      <c r="Q60" s="32">
        <f t="shared" si="51"/>
        <v>0</v>
      </c>
      <c r="R60" s="32">
        <f t="shared" si="51"/>
        <v>0</v>
      </c>
      <c r="S60" s="32">
        <f t="shared" si="51"/>
        <v>0</v>
      </c>
      <c r="T60" s="32">
        <f t="shared" si="51"/>
        <v>0</v>
      </c>
      <c r="U60" s="18">
        <f t="shared" si="50"/>
        <v>0</v>
      </c>
      <c r="V60" s="18">
        <f t="shared" si="50"/>
        <v>0</v>
      </c>
    </row>
    <row r="61" spans="1:22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V61" si="52">F62</f>
        <v>0</v>
      </c>
      <c r="G61" s="18">
        <f t="shared" si="52"/>
        <v>0</v>
      </c>
      <c r="H61" s="18">
        <f t="shared" si="52"/>
        <v>0</v>
      </c>
      <c r="I61" s="31">
        <f t="shared" si="4"/>
        <v>0</v>
      </c>
      <c r="J61" s="32">
        <f t="shared" ref="J61:T61" si="53">J62</f>
        <v>0</v>
      </c>
      <c r="K61" s="32">
        <f t="shared" si="53"/>
        <v>0</v>
      </c>
      <c r="L61" s="32">
        <f t="shared" si="53"/>
        <v>0</v>
      </c>
      <c r="M61" s="32">
        <f t="shared" si="53"/>
        <v>0</v>
      </c>
      <c r="N61" s="32">
        <f t="shared" si="53"/>
        <v>0</v>
      </c>
      <c r="O61" s="32">
        <f t="shared" si="53"/>
        <v>0</v>
      </c>
      <c r="P61" s="32">
        <f t="shared" si="53"/>
        <v>0</v>
      </c>
      <c r="Q61" s="32">
        <f t="shared" si="53"/>
        <v>0</v>
      </c>
      <c r="R61" s="32">
        <f t="shared" si="53"/>
        <v>0</v>
      </c>
      <c r="S61" s="32">
        <f t="shared" si="53"/>
        <v>0</v>
      </c>
      <c r="T61" s="32">
        <f t="shared" si="53"/>
        <v>0</v>
      </c>
      <c r="U61" s="18">
        <f t="shared" si="52"/>
        <v>0</v>
      </c>
      <c r="V61" s="18">
        <f t="shared" si="52"/>
        <v>0</v>
      </c>
    </row>
    <row r="62" spans="1:22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4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6"/>
      <c r="V62" s="6"/>
    </row>
    <row r="63" spans="1:22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4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18"/>
      <c r="V63" s="18"/>
    </row>
    <row r="64" spans="1:22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V64" si="54">F65+F71</f>
        <v>0</v>
      </c>
      <c r="G64" s="18">
        <f t="shared" si="54"/>
        <v>0</v>
      </c>
      <c r="H64" s="18">
        <f t="shared" si="54"/>
        <v>0</v>
      </c>
      <c r="I64" s="31">
        <f t="shared" si="4"/>
        <v>0</v>
      </c>
      <c r="J64" s="32">
        <f t="shared" ref="J64:T64" si="55">J65+J71</f>
        <v>0</v>
      </c>
      <c r="K64" s="32">
        <f t="shared" si="55"/>
        <v>0</v>
      </c>
      <c r="L64" s="32">
        <f t="shared" si="55"/>
        <v>0</v>
      </c>
      <c r="M64" s="32">
        <f t="shared" si="55"/>
        <v>0</v>
      </c>
      <c r="N64" s="32">
        <f t="shared" si="55"/>
        <v>0</v>
      </c>
      <c r="O64" s="32">
        <f t="shared" si="55"/>
        <v>0</v>
      </c>
      <c r="P64" s="32">
        <f t="shared" si="55"/>
        <v>0</v>
      </c>
      <c r="Q64" s="32">
        <f t="shared" si="55"/>
        <v>0</v>
      </c>
      <c r="R64" s="32">
        <f t="shared" si="55"/>
        <v>0</v>
      </c>
      <c r="S64" s="32">
        <f t="shared" si="55"/>
        <v>0</v>
      </c>
      <c r="T64" s="32">
        <f t="shared" si="55"/>
        <v>0</v>
      </c>
      <c r="U64" s="18">
        <f t="shared" si="54"/>
        <v>0</v>
      </c>
      <c r="V64" s="18">
        <f t="shared" si="54"/>
        <v>0</v>
      </c>
    </row>
    <row r="65" spans="1:22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V65" si="56">F66+F69</f>
        <v>0</v>
      </c>
      <c r="G65" s="18">
        <f t="shared" si="56"/>
        <v>0</v>
      </c>
      <c r="H65" s="18">
        <f t="shared" si="56"/>
        <v>0</v>
      </c>
      <c r="I65" s="31">
        <f t="shared" si="4"/>
        <v>0</v>
      </c>
      <c r="J65" s="32">
        <f t="shared" ref="J65:T65" si="57">J66+J69</f>
        <v>0</v>
      </c>
      <c r="K65" s="32">
        <f t="shared" si="57"/>
        <v>0</v>
      </c>
      <c r="L65" s="32">
        <f t="shared" si="57"/>
        <v>0</v>
      </c>
      <c r="M65" s="32">
        <f t="shared" si="57"/>
        <v>0</v>
      </c>
      <c r="N65" s="32">
        <f t="shared" si="57"/>
        <v>0</v>
      </c>
      <c r="O65" s="32">
        <f t="shared" si="57"/>
        <v>0</v>
      </c>
      <c r="P65" s="32">
        <f t="shared" si="57"/>
        <v>0</v>
      </c>
      <c r="Q65" s="32">
        <f t="shared" si="57"/>
        <v>0</v>
      </c>
      <c r="R65" s="32">
        <f t="shared" si="57"/>
        <v>0</v>
      </c>
      <c r="S65" s="32">
        <f t="shared" si="57"/>
        <v>0</v>
      </c>
      <c r="T65" s="32">
        <f t="shared" si="57"/>
        <v>0</v>
      </c>
      <c r="U65" s="18">
        <f t="shared" si="56"/>
        <v>0</v>
      </c>
      <c r="V65" s="18">
        <f t="shared" si="56"/>
        <v>0</v>
      </c>
    </row>
    <row r="66" spans="1:22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U67" si="58">F67</f>
        <v>0</v>
      </c>
      <c r="G66" s="18">
        <f t="shared" si="58"/>
        <v>0</v>
      </c>
      <c r="H66" s="18">
        <f t="shared" si="58"/>
        <v>0</v>
      </c>
      <c r="I66" s="31">
        <f t="shared" si="4"/>
        <v>0</v>
      </c>
      <c r="J66" s="32">
        <f t="shared" ref="J66:T67" si="59">J67</f>
        <v>0</v>
      </c>
      <c r="K66" s="32">
        <f t="shared" si="59"/>
        <v>0</v>
      </c>
      <c r="L66" s="32">
        <f t="shared" si="59"/>
        <v>0</v>
      </c>
      <c r="M66" s="32">
        <f t="shared" si="59"/>
        <v>0</v>
      </c>
      <c r="N66" s="32">
        <f t="shared" si="59"/>
        <v>0</v>
      </c>
      <c r="O66" s="32">
        <f t="shared" si="59"/>
        <v>0</v>
      </c>
      <c r="P66" s="32">
        <f t="shared" si="59"/>
        <v>0</v>
      </c>
      <c r="Q66" s="32">
        <f t="shared" si="59"/>
        <v>0</v>
      </c>
      <c r="R66" s="32">
        <f t="shared" si="59"/>
        <v>0</v>
      </c>
      <c r="S66" s="32">
        <f t="shared" si="59"/>
        <v>0</v>
      </c>
      <c r="T66" s="32">
        <f t="shared" si="59"/>
        <v>0</v>
      </c>
      <c r="U66" s="18">
        <f t="shared" si="58"/>
        <v>0</v>
      </c>
      <c r="V66" s="18">
        <f t="shared" ref="U66:V67" si="60">V67</f>
        <v>0</v>
      </c>
    </row>
    <row r="67" spans="1:22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8"/>
        <v>0</v>
      </c>
      <c r="G67" s="18">
        <f t="shared" si="58"/>
        <v>0</v>
      </c>
      <c r="H67" s="18">
        <f t="shared" si="58"/>
        <v>0</v>
      </c>
      <c r="I67" s="31">
        <f t="shared" si="4"/>
        <v>0</v>
      </c>
      <c r="J67" s="32">
        <f t="shared" si="59"/>
        <v>0</v>
      </c>
      <c r="K67" s="32">
        <f t="shared" si="59"/>
        <v>0</v>
      </c>
      <c r="L67" s="32">
        <f t="shared" si="59"/>
        <v>0</v>
      </c>
      <c r="M67" s="32">
        <f t="shared" si="59"/>
        <v>0</v>
      </c>
      <c r="N67" s="32">
        <f t="shared" si="59"/>
        <v>0</v>
      </c>
      <c r="O67" s="32">
        <f t="shared" si="59"/>
        <v>0</v>
      </c>
      <c r="P67" s="32">
        <f t="shared" si="59"/>
        <v>0</v>
      </c>
      <c r="Q67" s="32">
        <f t="shared" si="59"/>
        <v>0</v>
      </c>
      <c r="R67" s="32">
        <f t="shared" si="59"/>
        <v>0</v>
      </c>
      <c r="S67" s="32">
        <f t="shared" si="59"/>
        <v>0</v>
      </c>
      <c r="T67" s="32">
        <f t="shared" si="59"/>
        <v>0</v>
      </c>
      <c r="U67" s="18">
        <f t="shared" si="60"/>
        <v>0</v>
      </c>
      <c r="V67" s="18">
        <f t="shared" si="60"/>
        <v>0</v>
      </c>
    </row>
    <row r="68" spans="1:22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4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6"/>
      <c r="V68" s="6"/>
    </row>
    <row r="69" spans="1:22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V69" si="61">F70</f>
        <v>0</v>
      </c>
      <c r="G69" s="18">
        <f t="shared" si="61"/>
        <v>0</v>
      </c>
      <c r="H69" s="18">
        <f t="shared" si="61"/>
        <v>0</v>
      </c>
      <c r="I69" s="31">
        <f t="shared" si="4"/>
        <v>0</v>
      </c>
      <c r="J69" s="32">
        <f t="shared" ref="J69:T69" si="62">J70</f>
        <v>0</v>
      </c>
      <c r="K69" s="32">
        <f t="shared" si="62"/>
        <v>0</v>
      </c>
      <c r="L69" s="32">
        <f t="shared" si="62"/>
        <v>0</v>
      </c>
      <c r="M69" s="32">
        <f t="shared" si="62"/>
        <v>0</v>
      </c>
      <c r="N69" s="32">
        <f t="shared" si="62"/>
        <v>0</v>
      </c>
      <c r="O69" s="32">
        <f t="shared" si="62"/>
        <v>0</v>
      </c>
      <c r="P69" s="32">
        <f t="shared" si="62"/>
        <v>0</v>
      </c>
      <c r="Q69" s="32">
        <f t="shared" si="62"/>
        <v>0</v>
      </c>
      <c r="R69" s="32">
        <f t="shared" si="62"/>
        <v>0</v>
      </c>
      <c r="S69" s="32">
        <f t="shared" si="62"/>
        <v>0</v>
      </c>
      <c r="T69" s="32">
        <f t="shared" si="62"/>
        <v>0</v>
      </c>
      <c r="U69" s="18">
        <f t="shared" si="61"/>
        <v>0</v>
      </c>
      <c r="V69" s="18">
        <f t="shared" si="61"/>
        <v>0</v>
      </c>
    </row>
    <row r="70" spans="1:22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4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6"/>
      <c r="V70" s="6"/>
    </row>
    <row r="71" spans="1:22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V71" si="63">F72</f>
        <v>0</v>
      </c>
      <c r="G71" s="18">
        <f t="shared" si="63"/>
        <v>0</v>
      </c>
      <c r="H71" s="18">
        <f t="shared" si="63"/>
        <v>0</v>
      </c>
      <c r="I71" s="31">
        <f t="shared" si="4"/>
        <v>0</v>
      </c>
      <c r="J71" s="32">
        <f t="shared" ref="J71:T71" si="64">J72</f>
        <v>0</v>
      </c>
      <c r="K71" s="32">
        <f t="shared" si="64"/>
        <v>0</v>
      </c>
      <c r="L71" s="32">
        <f t="shared" si="64"/>
        <v>0</v>
      </c>
      <c r="M71" s="32">
        <f t="shared" si="64"/>
        <v>0</v>
      </c>
      <c r="N71" s="32">
        <f t="shared" si="64"/>
        <v>0</v>
      </c>
      <c r="O71" s="32">
        <f t="shared" si="64"/>
        <v>0</v>
      </c>
      <c r="P71" s="32">
        <f t="shared" si="64"/>
        <v>0</v>
      </c>
      <c r="Q71" s="32">
        <f t="shared" si="64"/>
        <v>0</v>
      </c>
      <c r="R71" s="32">
        <f t="shared" si="64"/>
        <v>0</v>
      </c>
      <c r="S71" s="32">
        <f t="shared" si="64"/>
        <v>0</v>
      </c>
      <c r="T71" s="32">
        <f t="shared" si="64"/>
        <v>0</v>
      </c>
      <c r="U71" s="18">
        <f t="shared" si="63"/>
        <v>0</v>
      </c>
      <c r="V71" s="18">
        <f t="shared" si="63"/>
        <v>0</v>
      </c>
    </row>
    <row r="72" spans="1:22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65">SUM(J72:T72)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18"/>
      <c r="V72" s="18"/>
    </row>
    <row r="73" spans="1:22" ht="21.75" x14ac:dyDescent="0.65">
      <c r="A73" s="1"/>
      <c r="B73" s="1"/>
      <c r="C73" s="1"/>
      <c r="D73" s="1"/>
      <c r="E73" s="1"/>
    </row>
    <row r="74" spans="1:22" ht="21.75" x14ac:dyDescent="0.65">
      <c r="A74" s="1"/>
      <c r="B74" s="1"/>
      <c r="C74" s="1"/>
      <c r="D74" s="1"/>
      <c r="E74" s="1"/>
    </row>
    <row r="75" spans="1:22" ht="21.75" x14ac:dyDescent="0.65">
      <c r="A75" s="1"/>
      <c r="B75" s="1"/>
      <c r="C75" s="1"/>
      <c r="D75" s="1"/>
      <c r="E75" s="1"/>
    </row>
    <row r="76" spans="1:22" ht="21.75" x14ac:dyDescent="0.65">
      <c r="A76" s="1"/>
      <c r="B76" s="1"/>
      <c r="C76" s="1"/>
      <c r="D76" s="1"/>
      <c r="E76" s="1"/>
    </row>
    <row r="77" spans="1:22" ht="21.75" x14ac:dyDescent="0.65">
      <c r="A77" s="1"/>
      <c r="B77" s="1"/>
      <c r="C77" s="1"/>
      <c r="D77" s="1"/>
      <c r="E77" s="1"/>
    </row>
    <row r="78" spans="1:22" ht="21.75" x14ac:dyDescent="0.65">
      <c r="A78" s="1"/>
      <c r="B78" s="1"/>
      <c r="C78" s="1"/>
      <c r="D78" s="1"/>
      <c r="E78" s="1"/>
    </row>
    <row r="79" spans="1:22" ht="21.75" x14ac:dyDescent="0.65">
      <c r="A79" s="1"/>
      <c r="B79" s="1"/>
      <c r="C79" s="1"/>
      <c r="D79" s="1"/>
      <c r="E79" s="1"/>
    </row>
    <row r="80" spans="1:22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/>
  <dimension ref="A1:T107"/>
  <sheetViews>
    <sheetView zoomScaleNormal="100" zoomScalePageLayoutView="90" workbookViewId="0">
      <selection activeCell="I6" sqref="I6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10" bestFit="1" customWidth="1"/>
    <col min="9" max="9" width="12" customWidth="1"/>
    <col min="10" max="11" width="12" hidden="1" customWidth="1" outlineLevel="1"/>
    <col min="12" max="18" width="9.140625" hidden="1" customWidth="1" outlineLevel="1"/>
    <col min="19" max="19" width="8.85546875" bestFit="1" customWidth="1" collapsed="1"/>
    <col min="20" max="20" width="10" bestFit="1" customWidth="1"/>
  </cols>
  <sheetData>
    <row r="1" spans="1:20" ht="24.75" x14ac:dyDescent="0.75">
      <c r="A1" s="3" t="s">
        <v>54</v>
      </c>
    </row>
    <row r="2" spans="1:20" ht="24.75" x14ac:dyDescent="0.75">
      <c r="A2" s="3" t="s">
        <v>55</v>
      </c>
    </row>
    <row r="3" spans="1:20" ht="19.5" x14ac:dyDescent="0.55000000000000004">
      <c r="A3" s="21" t="s">
        <v>128</v>
      </c>
    </row>
    <row r="4" spans="1:20" ht="24.75" x14ac:dyDescent="0.75">
      <c r="A4" s="3" t="s">
        <v>129</v>
      </c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</row>
    <row r="6" spans="1:20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258</v>
      </c>
      <c r="L6" s="28" t="s">
        <v>259</v>
      </c>
      <c r="M6" s="28" t="s">
        <v>260</v>
      </c>
      <c r="N6" s="28" t="s">
        <v>261</v>
      </c>
      <c r="O6" s="28" t="s">
        <v>262</v>
      </c>
      <c r="P6" s="28" t="s">
        <v>263</v>
      </c>
      <c r="Q6" s="28" t="s">
        <v>264</v>
      </c>
      <c r="R6" s="28" t="s">
        <v>265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5244</v>
      </c>
      <c r="G7" s="18">
        <f t="shared" si="0"/>
        <v>8014</v>
      </c>
      <c r="H7" s="18">
        <f t="shared" si="0"/>
        <v>10731</v>
      </c>
      <c r="I7" s="31">
        <f>SUM(J7:R7)</f>
        <v>10999</v>
      </c>
      <c r="J7" s="32">
        <f t="shared" ref="J7:R7" si="1">J8+J64</f>
        <v>8879.7000000000007</v>
      </c>
      <c r="K7" s="32">
        <f t="shared" si="1"/>
        <v>266.60000000000002</v>
      </c>
      <c r="L7" s="32">
        <f t="shared" si="1"/>
        <v>221.70000000000002</v>
      </c>
      <c r="M7" s="32">
        <f t="shared" si="1"/>
        <v>320.10000000000002</v>
      </c>
      <c r="N7" s="32">
        <f t="shared" si="1"/>
        <v>262.3</v>
      </c>
      <c r="O7" s="32">
        <f t="shared" si="1"/>
        <v>216.29999999999998</v>
      </c>
      <c r="P7" s="32">
        <f t="shared" si="1"/>
        <v>272.60000000000002</v>
      </c>
      <c r="Q7" s="32">
        <f t="shared" si="1"/>
        <v>248.8</v>
      </c>
      <c r="R7" s="32">
        <f t="shared" si="1"/>
        <v>310.89999999999998</v>
      </c>
      <c r="S7" s="18">
        <f t="shared" ref="S7:T7" si="2">S8+S64</f>
        <v>9882</v>
      </c>
      <c r="T7" s="18">
        <f t="shared" si="2"/>
        <v>10880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3">F9+F59</f>
        <v>5244</v>
      </c>
      <c r="G8" s="18">
        <f t="shared" si="3"/>
        <v>8014</v>
      </c>
      <c r="H8" s="18">
        <f t="shared" si="3"/>
        <v>10731</v>
      </c>
      <c r="I8" s="31">
        <f t="shared" ref="I8:I71" si="4">SUM(J8:R8)</f>
        <v>10999</v>
      </c>
      <c r="J8" s="32">
        <f t="shared" ref="J8:R8" si="5">J9+J59</f>
        <v>8879.7000000000007</v>
      </c>
      <c r="K8" s="32">
        <f t="shared" si="5"/>
        <v>266.60000000000002</v>
      </c>
      <c r="L8" s="32">
        <f t="shared" si="5"/>
        <v>221.70000000000002</v>
      </c>
      <c r="M8" s="32">
        <f t="shared" si="5"/>
        <v>320.10000000000002</v>
      </c>
      <c r="N8" s="32">
        <f t="shared" si="5"/>
        <v>262.3</v>
      </c>
      <c r="O8" s="32">
        <f t="shared" si="5"/>
        <v>216.29999999999998</v>
      </c>
      <c r="P8" s="32">
        <f t="shared" si="5"/>
        <v>272.60000000000002</v>
      </c>
      <c r="Q8" s="32">
        <f t="shared" si="5"/>
        <v>248.8</v>
      </c>
      <c r="R8" s="32">
        <f t="shared" si="5"/>
        <v>310.89999999999998</v>
      </c>
      <c r="S8" s="18">
        <f t="shared" si="3"/>
        <v>9882</v>
      </c>
      <c r="T8" s="18">
        <f t="shared" si="3"/>
        <v>10880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6">F10+F28</f>
        <v>5244</v>
      </c>
      <c r="G9" s="18">
        <f t="shared" si="6"/>
        <v>8014</v>
      </c>
      <c r="H9" s="18">
        <f t="shared" si="6"/>
        <v>10731</v>
      </c>
      <c r="I9" s="31">
        <f t="shared" si="4"/>
        <v>10999</v>
      </c>
      <c r="J9" s="32">
        <f t="shared" ref="J9:R9" si="7">J10+J28</f>
        <v>8879.7000000000007</v>
      </c>
      <c r="K9" s="32">
        <f t="shared" si="7"/>
        <v>266.60000000000002</v>
      </c>
      <c r="L9" s="32">
        <f t="shared" si="7"/>
        <v>221.70000000000002</v>
      </c>
      <c r="M9" s="32">
        <f t="shared" si="7"/>
        <v>320.10000000000002</v>
      </c>
      <c r="N9" s="32">
        <f t="shared" si="7"/>
        <v>262.3</v>
      </c>
      <c r="O9" s="32">
        <f t="shared" si="7"/>
        <v>216.29999999999998</v>
      </c>
      <c r="P9" s="32">
        <f t="shared" si="7"/>
        <v>272.60000000000002</v>
      </c>
      <c r="Q9" s="32">
        <f t="shared" si="7"/>
        <v>248.8</v>
      </c>
      <c r="R9" s="32">
        <f t="shared" si="7"/>
        <v>310.89999999999998</v>
      </c>
      <c r="S9" s="18">
        <f t="shared" si="6"/>
        <v>9882</v>
      </c>
      <c r="T9" s="18">
        <f t="shared" si="6"/>
        <v>10880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8">F11</f>
        <v>1655</v>
      </c>
      <c r="G10" s="18">
        <f t="shared" si="8"/>
        <v>1302</v>
      </c>
      <c r="H10" s="18">
        <f t="shared" si="8"/>
        <v>2013</v>
      </c>
      <c r="I10" s="31">
        <f t="shared" si="4"/>
        <v>1979.9999999999998</v>
      </c>
      <c r="J10" s="32">
        <f t="shared" ref="J10:R10" si="9">J11</f>
        <v>1598.44</v>
      </c>
      <c r="K10" s="32">
        <f t="shared" si="9"/>
        <v>47.919999999999995</v>
      </c>
      <c r="L10" s="32">
        <f t="shared" si="9"/>
        <v>39.99</v>
      </c>
      <c r="M10" s="32">
        <f t="shared" si="9"/>
        <v>57.629999999999995</v>
      </c>
      <c r="N10" s="32">
        <f t="shared" si="9"/>
        <v>47.12</v>
      </c>
      <c r="O10" s="32">
        <f t="shared" si="9"/>
        <v>39.04</v>
      </c>
      <c r="P10" s="32">
        <f t="shared" si="9"/>
        <v>49.1</v>
      </c>
      <c r="Q10" s="32">
        <f t="shared" si="9"/>
        <v>44.75</v>
      </c>
      <c r="R10" s="32">
        <f t="shared" si="9"/>
        <v>56.009999999999991</v>
      </c>
      <c r="S10" s="18">
        <f t="shared" si="8"/>
        <v>2260</v>
      </c>
      <c r="T10" s="18">
        <f t="shared" si="8"/>
        <v>2978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10">F12+F16+F18+F21+F25</f>
        <v>1655</v>
      </c>
      <c r="G11" s="18">
        <f t="shared" ref="G11" si="11">G12+G16+G18+G21+G25</f>
        <v>1302</v>
      </c>
      <c r="H11" s="18">
        <f t="shared" ref="H11" si="12">H12+H16+H18+H21+H25</f>
        <v>2013</v>
      </c>
      <c r="I11" s="31">
        <f t="shared" si="4"/>
        <v>1979.9999999999998</v>
      </c>
      <c r="J11" s="32">
        <f t="shared" ref="J11:R11" si="13">J12+J16+J18+J21+J25</f>
        <v>1598.44</v>
      </c>
      <c r="K11" s="32">
        <f t="shared" si="13"/>
        <v>47.919999999999995</v>
      </c>
      <c r="L11" s="32">
        <f t="shared" si="13"/>
        <v>39.99</v>
      </c>
      <c r="M11" s="32">
        <f t="shared" si="13"/>
        <v>57.629999999999995</v>
      </c>
      <c r="N11" s="32">
        <f t="shared" si="13"/>
        <v>47.12</v>
      </c>
      <c r="O11" s="32">
        <f t="shared" si="13"/>
        <v>39.04</v>
      </c>
      <c r="P11" s="32">
        <f t="shared" si="13"/>
        <v>49.1</v>
      </c>
      <c r="Q11" s="32">
        <f t="shared" si="13"/>
        <v>44.75</v>
      </c>
      <c r="R11" s="32">
        <f t="shared" si="13"/>
        <v>56.009999999999991</v>
      </c>
      <c r="S11" s="18">
        <f t="shared" ref="S11" si="14">S12+S16+S18+S21+S25</f>
        <v>2260</v>
      </c>
      <c r="T11" s="18">
        <f t="shared" ref="T11" si="15">T12+T16+T18+T21+T25</f>
        <v>2978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16">SUM(F13:F15)</f>
        <v>916</v>
      </c>
      <c r="G12" s="6">
        <f t="shared" si="16"/>
        <v>524</v>
      </c>
      <c r="H12" s="6">
        <f t="shared" si="16"/>
        <v>621</v>
      </c>
      <c r="I12" s="31">
        <f t="shared" si="4"/>
        <v>421</v>
      </c>
      <c r="J12" s="33">
        <f t="shared" ref="J12:R12" si="17">SUM(J13:J15)</f>
        <v>339.87</v>
      </c>
      <c r="K12" s="33">
        <f t="shared" si="17"/>
        <v>10.19</v>
      </c>
      <c r="L12" s="33">
        <f t="shared" si="17"/>
        <v>8.5</v>
      </c>
      <c r="M12" s="33">
        <f t="shared" si="17"/>
        <v>12.270000000000001</v>
      </c>
      <c r="N12" s="33">
        <f t="shared" si="17"/>
        <v>10.02</v>
      </c>
      <c r="O12" s="33">
        <f t="shared" si="17"/>
        <v>8.2899999999999991</v>
      </c>
      <c r="P12" s="33">
        <f t="shared" si="17"/>
        <v>10.44</v>
      </c>
      <c r="Q12" s="33">
        <f t="shared" si="17"/>
        <v>9.51</v>
      </c>
      <c r="R12" s="33">
        <f t="shared" si="17"/>
        <v>11.91</v>
      </c>
      <c r="S12" s="6">
        <f t="shared" si="16"/>
        <v>313</v>
      </c>
      <c r="T12" s="6">
        <f t="shared" si="16"/>
        <v>558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900</v>
      </c>
      <c r="G13" s="6">
        <v>500</v>
      </c>
      <c r="H13" s="6">
        <v>600</v>
      </c>
      <c r="I13" s="31">
        <f t="shared" si="4"/>
        <v>400</v>
      </c>
      <c r="J13" s="33">
        <v>322.92</v>
      </c>
      <c r="K13" s="33">
        <v>9.68</v>
      </c>
      <c r="L13" s="33">
        <v>8.08</v>
      </c>
      <c r="M13" s="33">
        <v>11.64</v>
      </c>
      <c r="N13" s="33">
        <v>9.52</v>
      </c>
      <c r="O13" s="33">
        <v>7.88</v>
      </c>
      <c r="P13" s="33">
        <v>9.92</v>
      </c>
      <c r="Q13" s="33">
        <v>9.0399999999999991</v>
      </c>
      <c r="R13" s="33">
        <v>11.32</v>
      </c>
      <c r="S13" s="6">
        <v>305</v>
      </c>
      <c r="T13" s="6">
        <v>550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4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16</v>
      </c>
      <c r="G15" s="6">
        <v>24</v>
      </c>
      <c r="H15" s="6">
        <v>21</v>
      </c>
      <c r="I15" s="31">
        <f t="shared" si="4"/>
        <v>21</v>
      </c>
      <c r="J15" s="33">
        <v>16.95</v>
      </c>
      <c r="K15" s="33">
        <v>0.51</v>
      </c>
      <c r="L15" s="33">
        <v>0.42</v>
      </c>
      <c r="M15" s="33">
        <v>0.63</v>
      </c>
      <c r="N15" s="33">
        <v>0.5</v>
      </c>
      <c r="O15" s="33">
        <v>0.41</v>
      </c>
      <c r="P15" s="33">
        <v>0.52</v>
      </c>
      <c r="Q15" s="33">
        <v>0.47</v>
      </c>
      <c r="R15" s="33">
        <v>0.59</v>
      </c>
      <c r="S15" s="6">
        <v>8</v>
      </c>
      <c r="T15" s="6">
        <v>8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18">F17</f>
        <v>4</v>
      </c>
      <c r="G16" s="6">
        <f t="shared" si="18"/>
        <v>5</v>
      </c>
      <c r="H16" s="6">
        <f t="shared" si="18"/>
        <v>6</v>
      </c>
      <c r="I16" s="31">
        <f t="shared" si="4"/>
        <v>6</v>
      </c>
      <c r="J16" s="33">
        <f t="shared" ref="J16:R16" si="19">J17</f>
        <v>4.84</v>
      </c>
      <c r="K16" s="33">
        <f t="shared" si="19"/>
        <v>0.15</v>
      </c>
      <c r="L16" s="33">
        <f t="shared" si="19"/>
        <v>0.12</v>
      </c>
      <c r="M16" s="33">
        <f t="shared" si="19"/>
        <v>0.17</v>
      </c>
      <c r="N16" s="33">
        <f t="shared" si="19"/>
        <v>0.14000000000000001</v>
      </c>
      <c r="O16" s="33">
        <f t="shared" si="19"/>
        <v>0.12</v>
      </c>
      <c r="P16" s="33">
        <f t="shared" si="19"/>
        <v>0.15</v>
      </c>
      <c r="Q16" s="33">
        <f t="shared" si="19"/>
        <v>0.14000000000000001</v>
      </c>
      <c r="R16" s="33">
        <f t="shared" si="19"/>
        <v>0.17</v>
      </c>
      <c r="S16" s="6">
        <f t="shared" si="18"/>
        <v>7</v>
      </c>
      <c r="T16" s="6">
        <f t="shared" si="18"/>
        <v>10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4</v>
      </c>
      <c r="G17" s="6">
        <v>5</v>
      </c>
      <c r="H17" s="6">
        <v>6</v>
      </c>
      <c r="I17" s="31">
        <f t="shared" si="4"/>
        <v>6</v>
      </c>
      <c r="J17" s="33">
        <v>4.84</v>
      </c>
      <c r="K17" s="33">
        <v>0.15</v>
      </c>
      <c r="L17" s="33">
        <v>0.12</v>
      </c>
      <c r="M17" s="33">
        <v>0.17</v>
      </c>
      <c r="N17" s="33">
        <v>0.14000000000000001</v>
      </c>
      <c r="O17" s="33">
        <v>0.12</v>
      </c>
      <c r="P17" s="33">
        <v>0.15</v>
      </c>
      <c r="Q17" s="33">
        <v>0.14000000000000001</v>
      </c>
      <c r="R17" s="33">
        <v>0.17</v>
      </c>
      <c r="S17" s="6">
        <v>7</v>
      </c>
      <c r="T17" s="6">
        <v>10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20">SUM(F19:F20)</f>
        <v>45</v>
      </c>
      <c r="G18" s="6">
        <f t="shared" si="20"/>
        <v>48</v>
      </c>
      <c r="H18" s="6">
        <f t="shared" si="20"/>
        <v>51</v>
      </c>
      <c r="I18" s="31">
        <f t="shared" si="4"/>
        <v>55</v>
      </c>
      <c r="J18" s="33">
        <f t="shared" ref="J18:R18" si="21">SUM(J19:J20)</f>
        <v>44.4</v>
      </c>
      <c r="K18" s="33">
        <f t="shared" si="21"/>
        <v>1.33</v>
      </c>
      <c r="L18" s="33">
        <f t="shared" si="21"/>
        <v>1.1100000000000001</v>
      </c>
      <c r="M18" s="33">
        <f t="shared" si="21"/>
        <v>1.6</v>
      </c>
      <c r="N18" s="33">
        <f t="shared" si="21"/>
        <v>1.31</v>
      </c>
      <c r="O18" s="33">
        <f t="shared" si="21"/>
        <v>1.0900000000000001</v>
      </c>
      <c r="P18" s="33">
        <f t="shared" si="21"/>
        <v>1.37</v>
      </c>
      <c r="Q18" s="33">
        <f t="shared" si="21"/>
        <v>1.25</v>
      </c>
      <c r="R18" s="33">
        <f t="shared" si="21"/>
        <v>1.54</v>
      </c>
      <c r="S18" s="6">
        <f t="shared" si="20"/>
        <v>50</v>
      </c>
      <c r="T18" s="6">
        <f t="shared" si="20"/>
        <v>50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3</v>
      </c>
      <c r="G19" s="6">
        <v>5</v>
      </c>
      <c r="H19" s="6">
        <v>6</v>
      </c>
      <c r="I19" s="31">
        <f t="shared" si="4"/>
        <v>9.9999999999999982</v>
      </c>
      <c r="J19" s="33">
        <v>8.07</v>
      </c>
      <c r="K19" s="33">
        <v>0.24</v>
      </c>
      <c r="L19" s="33">
        <v>0.2</v>
      </c>
      <c r="M19" s="33">
        <v>0.28999999999999998</v>
      </c>
      <c r="N19" s="33">
        <v>0.24</v>
      </c>
      <c r="O19" s="33">
        <v>0.2</v>
      </c>
      <c r="P19" s="33">
        <v>0.25</v>
      </c>
      <c r="Q19" s="33">
        <v>0.23</v>
      </c>
      <c r="R19" s="33">
        <v>0.28000000000000003</v>
      </c>
      <c r="S19" s="6">
        <v>10</v>
      </c>
      <c r="T19" s="6">
        <v>10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42</v>
      </c>
      <c r="G20" s="6">
        <v>43</v>
      </c>
      <c r="H20" s="6">
        <v>45</v>
      </c>
      <c r="I20" s="31">
        <f t="shared" si="4"/>
        <v>45</v>
      </c>
      <c r="J20" s="33">
        <v>36.33</v>
      </c>
      <c r="K20" s="33">
        <v>1.0900000000000001</v>
      </c>
      <c r="L20" s="33">
        <v>0.91</v>
      </c>
      <c r="M20" s="33">
        <v>1.31</v>
      </c>
      <c r="N20" s="33">
        <v>1.07</v>
      </c>
      <c r="O20" s="33">
        <v>0.89</v>
      </c>
      <c r="P20" s="33">
        <v>1.1200000000000001</v>
      </c>
      <c r="Q20" s="33">
        <v>1.02</v>
      </c>
      <c r="R20" s="33">
        <v>1.26</v>
      </c>
      <c r="S20" s="6">
        <v>40</v>
      </c>
      <c r="T20" s="6">
        <v>40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22">SUM(F22:F24)</f>
        <v>690</v>
      </c>
      <c r="G21" s="6">
        <f t="shared" si="22"/>
        <v>725</v>
      </c>
      <c r="H21" s="6">
        <f t="shared" si="22"/>
        <v>1335</v>
      </c>
      <c r="I21" s="31">
        <f t="shared" si="4"/>
        <v>1447.0000000000002</v>
      </c>
      <c r="J21" s="33">
        <f t="shared" ref="J21:R21" si="23">SUM(J22:J24)</f>
        <v>1168.1600000000001</v>
      </c>
      <c r="K21" s="33">
        <f t="shared" si="23"/>
        <v>35.019999999999996</v>
      </c>
      <c r="L21" s="33">
        <f t="shared" si="23"/>
        <v>29.23</v>
      </c>
      <c r="M21" s="33">
        <f t="shared" si="23"/>
        <v>42.11</v>
      </c>
      <c r="N21" s="33">
        <f t="shared" si="23"/>
        <v>34.44</v>
      </c>
      <c r="O21" s="33">
        <f t="shared" si="23"/>
        <v>28.509999999999998</v>
      </c>
      <c r="P21" s="33">
        <f t="shared" si="23"/>
        <v>35.880000000000003</v>
      </c>
      <c r="Q21" s="33">
        <f t="shared" si="23"/>
        <v>32.700000000000003</v>
      </c>
      <c r="R21" s="33">
        <f t="shared" si="23"/>
        <v>40.949999999999996</v>
      </c>
      <c r="S21" s="6">
        <f t="shared" si="22"/>
        <v>1700</v>
      </c>
      <c r="T21" s="6">
        <f t="shared" si="22"/>
        <v>1940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140</v>
      </c>
      <c r="G22" s="6">
        <v>160</v>
      </c>
      <c r="H22" s="6">
        <v>185</v>
      </c>
      <c r="I22" s="31">
        <f t="shared" si="4"/>
        <v>196.99999999999997</v>
      </c>
      <c r="J22" s="33">
        <v>159.04</v>
      </c>
      <c r="K22" s="33">
        <v>4.7699999999999996</v>
      </c>
      <c r="L22" s="33">
        <v>3.98</v>
      </c>
      <c r="M22" s="33">
        <v>5.73</v>
      </c>
      <c r="N22" s="33">
        <v>4.6900000000000004</v>
      </c>
      <c r="O22" s="33">
        <v>3.88</v>
      </c>
      <c r="P22" s="33">
        <v>4.88</v>
      </c>
      <c r="Q22" s="33">
        <v>4.45</v>
      </c>
      <c r="R22" s="33">
        <v>5.58</v>
      </c>
      <c r="S22" s="6">
        <v>200</v>
      </c>
      <c r="T22" s="6">
        <v>240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550</v>
      </c>
      <c r="G23" s="6">
        <v>565</v>
      </c>
      <c r="H23" s="6">
        <v>1150</v>
      </c>
      <c r="I23" s="31">
        <f t="shared" si="4"/>
        <v>1250</v>
      </c>
      <c r="J23" s="33">
        <v>1009.12</v>
      </c>
      <c r="K23" s="33">
        <v>30.25</v>
      </c>
      <c r="L23" s="33">
        <v>25.25</v>
      </c>
      <c r="M23" s="33">
        <v>36.380000000000003</v>
      </c>
      <c r="N23" s="33">
        <v>29.75</v>
      </c>
      <c r="O23" s="33">
        <v>24.63</v>
      </c>
      <c r="P23" s="33">
        <v>31</v>
      </c>
      <c r="Q23" s="33">
        <v>28.25</v>
      </c>
      <c r="R23" s="33">
        <v>35.369999999999997</v>
      </c>
      <c r="S23" s="6">
        <v>1500</v>
      </c>
      <c r="T23" s="6">
        <v>1700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4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4"/>
        <v>50.999999999999993</v>
      </c>
      <c r="J25" s="33">
        <f t="shared" ref="J25:R25" si="24">SUM(J26:J27)</f>
        <v>41.17</v>
      </c>
      <c r="K25" s="33">
        <f t="shared" si="24"/>
        <v>1.23</v>
      </c>
      <c r="L25" s="33">
        <f t="shared" si="24"/>
        <v>1.03</v>
      </c>
      <c r="M25" s="33">
        <f t="shared" si="24"/>
        <v>1.48</v>
      </c>
      <c r="N25" s="33">
        <f t="shared" si="24"/>
        <v>1.21</v>
      </c>
      <c r="O25" s="33">
        <f t="shared" si="24"/>
        <v>1.03</v>
      </c>
      <c r="P25" s="33">
        <f t="shared" si="24"/>
        <v>1.26</v>
      </c>
      <c r="Q25" s="33">
        <f t="shared" si="24"/>
        <v>1.1499999999999999</v>
      </c>
      <c r="R25" s="33">
        <f t="shared" si="24"/>
        <v>1.44</v>
      </c>
      <c r="S25" s="6">
        <f t="shared" ref="S25:T25" si="25">SUM(S26:S27)</f>
        <v>190</v>
      </c>
      <c r="T25" s="6">
        <f t="shared" si="25"/>
        <v>420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4"/>
        <v>50.999999999999993</v>
      </c>
      <c r="J26" s="33">
        <v>41.17</v>
      </c>
      <c r="K26" s="33">
        <v>1.23</v>
      </c>
      <c r="L26" s="33">
        <v>1.03</v>
      </c>
      <c r="M26" s="33">
        <v>1.48</v>
      </c>
      <c r="N26" s="33">
        <v>1.21</v>
      </c>
      <c r="O26" s="33">
        <v>1.03</v>
      </c>
      <c r="P26" s="33">
        <v>1.26</v>
      </c>
      <c r="Q26" s="33">
        <v>1.1499999999999999</v>
      </c>
      <c r="R26" s="33">
        <v>1.44</v>
      </c>
      <c r="S26" s="6">
        <v>170</v>
      </c>
      <c r="T26" s="6">
        <v>400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4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6">
        <v>20</v>
      </c>
      <c r="T27" s="6">
        <v>20</v>
      </c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26">F29+F35+F50+F53+F57</f>
        <v>3589</v>
      </c>
      <c r="G28" s="18">
        <f t="shared" si="26"/>
        <v>6712</v>
      </c>
      <c r="H28" s="18">
        <f t="shared" si="26"/>
        <v>8718</v>
      </c>
      <c r="I28" s="31">
        <f t="shared" si="4"/>
        <v>9019</v>
      </c>
      <c r="J28" s="32">
        <f t="shared" ref="J28:R28" si="27">J29+J35+J50+J53+J57</f>
        <v>7281.26</v>
      </c>
      <c r="K28" s="32">
        <f t="shared" si="27"/>
        <v>218.68</v>
      </c>
      <c r="L28" s="32">
        <f t="shared" si="27"/>
        <v>181.71</v>
      </c>
      <c r="M28" s="32">
        <f t="shared" si="27"/>
        <v>262.47000000000003</v>
      </c>
      <c r="N28" s="32">
        <f t="shared" si="27"/>
        <v>215.18</v>
      </c>
      <c r="O28" s="32">
        <f t="shared" si="27"/>
        <v>177.26</v>
      </c>
      <c r="P28" s="32">
        <f t="shared" si="27"/>
        <v>223.5</v>
      </c>
      <c r="Q28" s="32">
        <f t="shared" si="27"/>
        <v>204.05</v>
      </c>
      <c r="R28" s="32">
        <f t="shared" si="27"/>
        <v>254.89</v>
      </c>
      <c r="S28" s="18">
        <f t="shared" si="26"/>
        <v>7622</v>
      </c>
      <c r="T28" s="18">
        <f t="shared" si="26"/>
        <v>7902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28">F30</f>
        <v>111</v>
      </c>
      <c r="G29" s="18">
        <f t="shared" si="28"/>
        <v>114.5</v>
      </c>
      <c r="H29" s="18">
        <f t="shared" si="28"/>
        <v>107</v>
      </c>
      <c r="I29" s="31">
        <f t="shared" si="4"/>
        <v>106.00000000000001</v>
      </c>
      <c r="J29" s="32">
        <f t="shared" ref="J29:R29" si="29">J30</f>
        <v>85.570000000000007</v>
      </c>
      <c r="K29" s="32">
        <f t="shared" si="29"/>
        <v>2.5700000000000003</v>
      </c>
      <c r="L29" s="32">
        <f t="shared" si="29"/>
        <v>2.16</v>
      </c>
      <c r="M29" s="32">
        <f t="shared" si="29"/>
        <v>3.09</v>
      </c>
      <c r="N29" s="32">
        <f t="shared" si="29"/>
        <v>2.52</v>
      </c>
      <c r="O29" s="32">
        <f t="shared" si="29"/>
        <v>2.09</v>
      </c>
      <c r="P29" s="32">
        <f t="shared" si="29"/>
        <v>2.62</v>
      </c>
      <c r="Q29" s="32">
        <f t="shared" si="29"/>
        <v>2.39</v>
      </c>
      <c r="R29" s="32">
        <f t="shared" si="29"/>
        <v>2.9899999999999998</v>
      </c>
      <c r="S29" s="18">
        <f t="shared" si="28"/>
        <v>95.5</v>
      </c>
      <c r="T29" s="18">
        <f t="shared" si="28"/>
        <v>100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30">SUM(F31:F34)</f>
        <v>111</v>
      </c>
      <c r="G30" s="6">
        <f t="shared" si="30"/>
        <v>114.5</v>
      </c>
      <c r="H30" s="6">
        <f t="shared" si="30"/>
        <v>107</v>
      </c>
      <c r="I30" s="31">
        <f t="shared" si="4"/>
        <v>106.00000000000001</v>
      </c>
      <c r="J30" s="33">
        <f t="shared" ref="J30:R30" si="31">SUM(J31:J34)</f>
        <v>85.570000000000007</v>
      </c>
      <c r="K30" s="33">
        <f t="shared" si="31"/>
        <v>2.5700000000000003</v>
      </c>
      <c r="L30" s="33">
        <f t="shared" si="31"/>
        <v>2.16</v>
      </c>
      <c r="M30" s="33">
        <f t="shared" si="31"/>
        <v>3.09</v>
      </c>
      <c r="N30" s="33">
        <f t="shared" si="31"/>
        <v>2.52</v>
      </c>
      <c r="O30" s="33">
        <f t="shared" si="31"/>
        <v>2.09</v>
      </c>
      <c r="P30" s="33">
        <f t="shared" si="31"/>
        <v>2.62</v>
      </c>
      <c r="Q30" s="33">
        <f t="shared" si="31"/>
        <v>2.39</v>
      </c>
      <c r="R30" s="33">
        <f t="shared" si="31"/>
        <v>2.9899999999999998</v>
      </c>
      <c r="S30" s="6">
        <f t="shared" si="30"/>
        <v>95.5</v>
      </c>
      <c r="T30" s="6">
        <f t="shared" si="30"/>
        <v>100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/>
      <c r="G31" s="6"/>
      <c r="H31" s="6"/>
      <c r="I31" s="31">
        <f t="shared" si="4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6">
        <v>1</v>
      </c>
      <c r="T31" s="6">
        <v>5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20</v>
      </c>
      <c r="G32" s="6">
        <v>20.5</v>
      </c>
      <c r="H32" s="6">
        <v>20</v>
      </c>
      <c r="I32" s="31">
        <f t="shared" si="4"/>
        <v>21</v>
      </c>
      <c r="J32" s="33">
        <v>16.95</v>
      </c>
      <c r="K32" s="33">
        <v>0.51</v>
      </c>
      <c r="L32" s="33">
        <v>0.44</v>
      </c>
      <c r="M32" s="33">
        <v>0.61</v>
      </c>
      <c r="N32" s="33">
        <v>0.5</v>
      </c>
      <c r="O32" s="33">
        <v>0.41</v>
      </c>
      <c r="P32" s="33">
        <v>0.52</v>
      </c>
      <c r="Q32" s="33">
        <v>0.47</v>
      </c>
      <c r="R32" s="33">
        <v>0.59</v>
      </c>
      <c r="S32" s="6">
        <v>21</v>
      </c>
      <c r="T32" s="6">
        <v>21</v>
      </c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75</v>
      </c>
      <c r="G33" s="6">
        <v>79</v>
      </c>
      <c r="H33" s="6">
        <v>80</v>
      </c>
      <c r="I33" s="31">
        <f t="shared" si="4"/>
        <v>80.000000000000014</v>
      </c>
      <c r="J33" s="33">
        <v>64.58</v>
      </c>
      <c r="K33" s="33">
        <v>1.94</v>
      </c>
      <c r="L33" s="33">
        <v>1.62</v>
      </c>
      <c r="M33" s="33">
        <v>2.33</v>
      </c>
      <c r="N33" s="33">
        <v>1.9</v>
      </c>
      <c r="O33" s="33">
        <v>1.58</v>
      </c>
      <c r="P33" s="33">
        <v>1.98</v>
      </c>
      <c r="Q33" s="33">
        <v>1.81</v>
      </c>
      <c r="R33" s="33">
        <v>2.2599999999999998</v>
      </c>
      <c r="S33" s="6">
        <v>68.5</v>
      </c>
      <c r="T33" s="6">
        <v>69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16</v>
      </c>
      <c r="G34" s="6">
        <v>15</v>
      </c>
      <c r="H34" s="6">
        <v>7</v>
      </c>
      <c r="I34" s="31">
        <f t="shared" si="4"/>
        <v>5</v>
      </c>
      <c r="J34" s="33">
        <v>4.04</v>
      </c>
      <c r="K34" s="33">
        <v>0.12</v>
      </c>
      <c r="L34" s="33">
        <v>0.1</v>
      </c>
      <c r="M34" s="33">
        <v>0.15</v>
      </c>
      <c r="N34" s="33">
        <v>0.12</v>
      </c>
      <c r="O34" s="33">
        <v>0.1</v>
      </c>
      <c r="P34" s="33">
        <v>0.12</v>
      </c>
      <c r="Q34" s="33">
        <v>0.11</v>
      </c>
      <c r="R34" s="33">
        <v>0.14000000000000001</v>
      </c>
      <c r="S34" s="6">
        <v>5</v>
      </c>
      <c r="T34" s="6">
        <v>5</v>
      </c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32">F36+F37+F44</f>
        <v>418</v>
      </c>
      <c r="G35" s="18">
        <f t="shared" si="32"/>
        <v>607.5</v>
      </c>
      <c r="H35" s="18">
        <f t="shared" si="32"/>
        <v>621</v>
      </c>
      <c r="I35" s="31">
        <f t="shared" si="4"/>
        <v>560</v>
      </c>
      <c r="J35" s="32">
        <f t="shared" ref="J35:R35" si="33">J36+J37+J44</f>
        <v>452.09</v>
      </c>
      <c r="K35" s="32">
        <f t="shared" si="33"/>
        <v>13.54</v>
      </c>
      <c r="L35" s="32">
        <f t="shared" si="33"/>
        <v>11.31</v>
      </c>
      <c r="M35" s="32">
        <f t="shared" si="33"/>
        <v>16.3</v>
      </c>
      <c r="N35" s="32">
        <f t="shared" si="33"/>
        <v>13.33</v>
      </c>
      <c r="O35" s="32">
        <f t="shared" si="33"/>
        <v>11.04</v>
      </c>
      <c r="P35" s="32">
        <f t="shared" si="33"/>
        <v>13.89</v>
      </c>
      <c r="Q35" s="32">
        <f t="shared" si="33"/>
        <v>12.66</v>
      </c>
      <c r="R35" s="32">
        <f t="shared" si="33"/>
        <v>15.839999999999998</v>
      </c>
      <c r="S35" s="18">
        <f t="shared" si="32"/>
        <v>556.5</v>
      </c>
      <c r="T35" s="18">
        <f t="shared" si="32"/>
        <v>582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>
        <v>35</v>
      </c>
      <c r="H36" s="6"/>
      <c r="I36" s="31">
        <f t="shared" si="4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6"/>
      <c r="T36" s="6"/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34">SUM(F38:F43)</f>
        <v>71</v>
      </c>
      <c r="G37" s="6">
        <f t="shared" si="34"/>
        <v>105</v>
      </c>
      <c r="H37" s="6">
        <f t="shared" si="34"/>
        <v>149</v>
      </c>
      <c r="I37" s="31">
        <f t="shared" si="4"/>
        <v>98.000000000000014</v>
      </c>
      <c r="J37" s="33">
        <f t="shared" ref="J37:R37" si="35">SUM(J38:J43)</f>
        <v>79.12</v>
      </c>
      <c r="K37" s="33">
        <f t="shared" si="35"/>
        <v>2.36</v>
      </c>
      <c r="L37" s="33">
        <f t="shared" si="35"/>
        <v>1.98</v>
      </c>
      <c r="M37" s="33">
        <f t="shared" si="35"/>
        <v>2.86</v>
      </c>
      <c r="N37" s="33">
        <f t="shared" si="35"/>
        <v>2.34</v>
      </c>
      <c r="O37" s="33">
        <f t="shared" si="35"/>
        <v>1.92</v>
      </c>
      <c r="P37" s="33">
        <f t="shared" si="35"/>
        <v>2.4300000000000002</v>
      </c>
      <c r="Q37" s="33">
        <f t="shared" si="35"/>
        <v>2.2200000000000002</v>
      </c>
      <c r="R37" s="33">
        <f t="shared" si="35"/>
        <v>2.7699999999999996</v>
      </c>
      <c r="S37" s="6">
        <f t="shared" si="34"/>
        <v>91.5</v>
      </c>
      <c r="T37" s="6">
        <f t="shared" si="34"/>
        <v>96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7</v>
      </c>
      <c r="G38" s="6">
        <v>7</v>
      </c>
      <c r="H38" s="6">
        <v>10</v>
      </c>
      <c r="I38" s="31">
        <f t="shared" si="4"/>
        <v>9.9999999999999982</v>
      </c>
      <c r="J38" s="33">
        <v>8.07</v>
      </c>
      <c r="K38" s="33">
        <v>0.24</v>
      </c>
      <c r="L38" s="33">
        <v>0.2</v>
      </c>
      <c r="M38" s="33">
        <v>0.28999999999999998</v>
      </c>
      <c r="N38" s="33">
        <v>0.24</v>
      </c>
      <c r="O38" s="33">
        <v>0.2</v>
      </c>
      <c r="P38" s="33">
        <v>0.25</v>
      </c>
      <c r="Q38" s="33">
        <v>0.23</v>
      </c>
      <c r="R38" s="33">
        <v>0.28000000000000003</v>
      </c>
      <c r="S38" s="6">
        <v>10</v>
      </c>
      <c r="T38" s="6">
        <v>12</v>
      </c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3</v>
      </c>
      <c r="G39" s="6">
        <v>3</v>
      </c>
      <c r="H39" s="6">
        <v>3</v>
      </c>
      <c r="I39" s="31">
        <f t="shared" si="4"/>
        <v>2.9999999999999991</v>
      </c>
      <c r="J39" s="33">
        <v>2.42</v>
      </c>
      <c r="K39" s="33">
        <v>7.0000000000000007E-2</v>
      </c>
      <c r="L39" s="33">
        <v>7.0000000000000007E-2</v>
      </c>
      <c r="M39" s="33">
        <v>0.09</v>
      </c>
      <c r="N39" s="33">
        <v>7.0000000000000007E-2</v>
      </c>
      <c r="O39" s="33">
        <v>0.06</v>
      </c>
      <c r="P39" s="33">
        <v>7.0000000000000007E-2</v>
      </c>
      <c r="Q39" s="33">
        <v>7.0000000000000007E-2</v>
      </c>
      <c r="R39" s="33">
        <v>0.08</v>
      </c>
      <c r="S39" s="6">
        <v>1</v>
      </c>
      <c r="T39" s="6">
        <v>3</v>
      </c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11</v>
      </c>
      <c r="G40" s="6">
        <v>15</v>
      </c>
      <c r="H40" s="6">
        <v>16</v>
      </c>
      <c r="I40" s="31">
        <f t="shared" si="4"/>
        <v>19.999999999999996</v>
      </c>
      <c r="J40" s="33">
        <v>16.149999999999999</v>
      </c>
      <c r="K40" s="33">
        <v>0.48</v>
      </c>
      <c r="L40" s="33">
        <v>0.4</v>
      </c>
      <c r="M40" s="33">
        <v>0.57999999999999996</v>
      </c>
      <c r="N40" s="33">
        <v>0.48</v>
      </c>
      <c r="O40" s="33">
        <v>0.39</v>
      </c>
      <c r="P40" s="33">
        <v>0.5</v>
      </c>
      <c r="Q40" s="33">
        <v>0.45</v>
      </c>
      <c r="R40" s="33">
        <v>0.56999999999999995</v>
      </c>
      <c r="S40" s="6">
        <v>20.5</v>
      </c>
      <c r="T40" s="6">
        <v>25</v>
      </c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4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6"/>
      <c r="T41" s="6">
        <v>6</v>
      </c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4"/>
        <v>5</v>
      </c>
      <c r="J42" s="33">
        <v>4.04</v>
      </c>
      <c r="K42" s="33">
        <v>0.12</v>
      </c>
      <c r="L42" s="33">
        <v>0.1</v>
      </c>
      <c r="M42" s="33">
        <v>0.15</v>
      </c>
      <c r="N42" s="33">
        <v>0.12</v>
      </c>
      <c r="O42" s="33">
        <v>0.1</v>
      </c>
      <c r="P42" s="33">
        <v>0.12</v>
      </c>
      <c r="Q42" s="33">
        <v>0.11</v>
      </c>
      <c r="R42" s="33">
        <v>0.14000000000000001</v>
      </c>
      <c r="S42" s="6">
        <v>30</v>
      </c>
      <c r="T42" s="6">
        <v>30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50</v>
      </c>
      <c r="G43" s="6">
        <v>80</v>
      </c>
      <c r="H43" s="6">
        <v>120</v>
      </c>
      <c r="I43" s="31">
        <f t="shared" si="4"/>
        <v>60.000000000000007</v>
      </c>
      <c r="J43" s="33">
        <v>48.44</v>
      </c>
      <c r="K43" s="33">
        <v>1.45</v>
      </c>
      <c r="L43" s="33">
        <v>1.21</v>
      </c>
      <c r="M43" s="33">
        <v>1.75</v>
      </c>
      <c r="N43" s="33">
        <v>1.43</v>
      </c>
      <c r="O43" s="33">
        <v>1.17</v>
      </c>
      <c r="P43" s="33">
        <v>1.49</v>
      </c>
      <c r="Q43" s="33">
        <v>1.36</v>
      </c>
      <c r="R43" s="33">
        <v>1.7</v>
      </c>
      <c r="S43" s="6">
        <v>30</v>
      </c>
      <c r="T43" s="6">
        <v>20</v>
      </c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36">SUM(F45:F49)</f>
        <v>347</v>
      </c>
      <c r="G44" s="6">
        <f t="shared" si="36"/>
        <v>467.5</v>
      </c>
      <c r="H44" s="6">
        <f t="shared" si="36"/>
        <v>472</v>
      </c>
      <c r="I44" s="31">
        <f t="shared" si="4"/>
        <v>461.99999999999994</v>
      </c>
      <c r="J44" s="33">
        <f t="shared" ref="J44:R44" si="37">SUM(J45:J49)</f>
        <v>372.96999999999997</v>
      </c>
      <c r="K44" s="33">
        <f t="shared" si="37"/>
        <v>11.18</v>
      </c>
      <c r="L44" s="33">
        <f t="shared" si="37"/>
        <v>9.33</v>
      </c>
      <c r="M44" s="33">
        <f t="shared" si="37"/>
        <v>13.440000000000001</v>
      </c>
      <c r="N44" s="33">
        <f t="shared" si="37"/>
        <v>10.99</v>
      </c>
      <c r="O44" s="33">
        <f t="shared" si="37"/>
        <v>9.1199999999999992</v>
      </c>
      <c r="P44" s="33">
        <f t="shared" si="37"/>
        <v>11.46</v>
      </c>
      <c r="Q44" s="33">
        <f t="shared" si="37"/>
        <v>10.44</v>
      </c>
      <c r="R44" s="33">
        <f t="shared" si="37"/>
        <v>13.069999999999999</v>
      </c>
      <c r="S44" s="6">
        <f t="shared" si="36"/>
        <v>465</v>
      </c>
      <c r="T44" s="6">
        <f t="shared" si="36"/>
        <v>486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17</v>
      </c>
      <c r="G45" s="6">
        <v>17.5</v>
      </c>
      <c r="H45" s="6">
        <v>22</v>
      </c>
      <c r="I45" s="31">
        <f t="shared" si="4"/>
        <v>22.000000000000007</v>
      </c>
      <c r="J45" s="33">
        <v>17.760000000000002</v>
      </c>
      <c r="K45" s="33">
        <v>0.53</v>
      </c>
      <c r="L45" s="33">
        <v>0.44</v>
      </c>
      <c r="M45" s="33">
        <v>0.64</v>
      </c>
      <c r="N45" s="33">
        <v>0.52</v>
      </c>
      <c r="O45" s="33">
        <v>0.44</v>
      </c>
      <c r="P45" s="33">
        <v>0.55000000000000004</v>
      </c>
      <c r="Q45" s="33">
        <v>0.5</v>
      </c>
      <c r="R45" s="33">
        <v>0.62</v>
      </c>
      <c r="S45" s="6">
        <v>15</v>
      </c>
      <c r="T45" s="6">
        <v>16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4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6"/>
      <c r="T46" s="6"/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4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6"/>
      <c r="T47" s="6"/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4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6"/>
      <c r="T48" s="6"/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330</v>
      </c>
      <c r="G49" s="6">
        <v>450</v>
      </c>
      <c r="H49" s="6">
        <v>450</v>
      </c>
      <c r="I49" s="31">
        <f t="shared" si="4"/>
        <v>440</v>
      </c>
      <c r="J49" s="33">
        <v>355.21</v>
      </c>
      <c r="K49" s="33">
        <v>10.65</v>
      </c>
      <c r="L49" s="33">
        <v>8.89</v>
      </c>
      <c r="M49" s="33">
        <v>12.8</v>
      </c>
      <c r="N49" s="33">
        <v>10.47</v>
      </c>
      <c r="O49" s="33">
        <v>8.68</v>
      </c>
      <c r="P49" s="33">
        <v>10.91</v>
      </c>
      <c r="Q49" s="33">
        <v>9.94</v>
      </c>
      <c r="R49" s="33">
        <v>12.45</v>
      </c>
      <c r="S49" s="6">
        <v>450</v>
      </c>
      <c r="T49" s="6">
        <v>470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T50" si="38">SUM(F51:F52)</f>
        <v>0</v>
      </c>
      <c r="G50" s="18">
        <f t="shared" si="38"/>
        <v>0</v>
      </c>
      <c r="H50" s="18">
        <f t="shared" si="38"/>
        <v>0</v>
      </c>
      <c r="I50" s="31">
        <f t="shared" si="4"/>
        <v>0</v>
      </c>
      <c r="J50" s="32">
        <f t="shared" ref="J50:R50" si="39">SUM(J51:J52)</f>
        <v>0</v>
      </c>
      <c r="K50" s="32">
        <f t="shared" si="39"/>
        <v>0</v>
      </c>
      <c r="L50" s="32">
        <f t="shared" si="39"/>
        <v>0</v>
      </c>
      <c r="M50" s="32">
        <f t="shared" si="39"/>
        <v>0</v>
      </c>
      <c r="N50" s="32">
        <f t="shared" si="39"/>
        <v>0</v>
      </c>
      <c r="O50" s="32">
        <f t="shared" si="39"/>
        <v>0</v>
      </c>
      <c r="P50" s="32">
        <f t="shared" si="39"/>
        <v>0</v>
      </c>
      <c r="Q50" s="32">
        <f t="shared" si="39"/>
        <v>0</v>
      </c>
      <c r="R50" s="32">
        <f t="shared" si="39"/>
        <v>0</v>
      </c>
      <c r="S50" s="18">
        <f t="shared" si="38"/>
        <v>70</v>
      </c>
      <c r="T50" s="18">
        <f t="shared" si="38"/>
        <v>20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4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/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4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6">
        <v>70</v>
      </c>
      <c r="T52" s="6">
        <v>20</v>
      </c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40">SUM(F54:F56)</f>
        <v>3060</v>
      </c>
      <c r="G53" s="18">
        <f t="shared" si="40"/>
        <v>5990</v>
      </c>
      <c r="H53" s="18">
        <f t="shared" si="40"/>
        <v>7990</v>
      </c>
      <c r="I53" s="31">
        <f t="shared" si="4"/>
        <v>8353</v>
      </c>
      <c r="J53" s="32">
        <f t="shared" ref="J53:R53" si="41">SUM(J54:J56)</f>
        <v>6743.6</v>
      </c>
      <c r="K53" s="32">
        <f t="shared" si="41"/>
        <v>202.57</v>
      </c>
      <c r="L53" s="32">
        <f t="shared" si="41"/>
        <v>168.24</v>
      </c>
      <c r="M53" s="32">
        <f t="shared" si="41"/>
        <v>243.08</v>
      </c>
      <c r="N53" s="32">
        <f t="shared" si="41"/>
        <v>199.33</v>
      </c>
      <c r="O53" s="32">
        <f t="shared" si="41"/>
        <v>164.13</v>
      </c>
      <c r="P53" s="32">
        <f t="shared" si="41"/>
        <v>206.99</v>
      </c>
      <c r="Q53" s="32">
        <f t="shared" si="41"/>
        <v>189</v>
      </c>
      <c r="R53" s="32">
        <f t="shared" si="41"/>
        <v>236.06</v>
      </c>
      <c r="S53" s="18">
        <f t="shared" si="40"/>
        <v>6900</v>
      </c>
      <c r="T53" s="18">
        <f t="shared" si="40"/>
        <v>7200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3060</v>
      </c>
      <c r="G54" s="6">
        <v>5990</v>
      </c>
      <c r="H54" s="6">
        <v>7990</v>
      </c>
      <c r="I54" s="31">
        <f t="shared" si="4"/>
        <v>8353</v>
      </c>
      <c r="J54" s="33">
        <v>6743.6</v>
      </c>
      <c r="K54" s="33">
        <v>202.57</v>
      </c>
      <c r="L54" s="33">
        <v>168.24</v>
      </c>
      <c r="M54" s="33">
        <v>243.08</v>
      </c>
      <c r="N54" s="33">
        <v>199.33</v>
      </c>
      <c r="O54" s="33">
        <v>164.13</v>
      </c>
      <c r="P54" s="33">
        <v>206.99</v>
      </c>
      <c r="Q54" s="33">
        <v>189</v>
      </c>
      <c r="R54" s="33">
        <v>236.06</v>
      </c>
      <c r="S54" s="6">
        <v>6900</v>
      </c>
      <c r="T54" s="6">
        <v>7200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4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4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42">F58</f>
        <v>0</v>
      </c>
      <c r="G57" s="18">
        <f t="shared" si="42"/>
        <v>0</v>
      </c>
      <c r="H57" s="18">
        <f t="shared" si="42"/>
        <v>0</v>
      </c>
      <c r="I57" s="31">
        <f t="shared" si="4"/>
        <v>0</v>
      </c>
      <c r="J57" s="32">
        <f t="shared" ref="J57:R57" si="43">J58</f>
        <v>0</v>
      </c>
      <c r="K57" s="32">
        <f t="shared" si="43"/>
        <v>0</v>
      </c>
      <c r="L57" s="32">
        <f t="shared" si="43"/>
        <v>0</v>
      </c>
      <c r="M57" s="32">
        <f t="shared" si="43"/>
        <v>0</v>
      </c>
      <c r="N57" s="32">
        <f t="shared" si="43"/>
        <v>0</v>
      </c>
      <c r="O57" s="32">
        <f t="shared" si="43"/>
        <v>0</v>
      </c>
      <c r="P57" s="32">
        <f t="shared" si="43"/>
        <v>0</v>
      </c>
      <c r="Q57" s="32">
        <f t="shared" si="43"/>
        <v>0</v>
      </c>
      <c r="R57" s="32">
        <f t="shared" si="43"/>
        <v>0</v>
      </c>
      <c r="S57" s="18">
        <f t="shared" si="42"/>
        <v>0</v>
      </c>
      <c r="T57" s="18">
        <f t="shared" si="42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4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44">F60</f>
        <v>0</v>
      </c>
      <c r="G59" s="18">
        <f t="shared" si="44"/>
        <v>0</v>
      </c>
      <c r="H59" s="18">
        <f t="shared" si="44"/>
        <v>0</v>
      </c>
      <c r="I59" s="31">
        <f t="shared" si="4"/>
        <v>0</v>
      </c>
      <c r="J59" s="32">
        <f t="shared" ref="J59:R59" si="45">J60</f>
        <v>0</v>
      </c>
      <c r="K59" s="32">
        <f t="shared" si="45"/>
        <v>0</v>
      </c>
      <c r="L59" s="32">
        <f t="shared" si="45"/>
        <v>0</v>
      </c>
      <c r="M59" s="32">
        <f t="shared" si="45"/>
        <v>0</v>
      </c>
      <c r="N59" s="32">
        <f t="shared" si="45"/>
        <v>0</v>
      </c>
      <c r="O59" s="32">
        <f t="shared" si="45"/>
        <v>0</v>
      </c>
      <c r="P59" s="32">
        <f t="shared" si="45"/>
        <v>0</v>
      </c>
      <c r="Q59" s="32">
        <f t="shared" si="45"/>
        <v>0</v>
      </c>
      <c r="R59" s="32">
        <f t="shared" si="45"/>
        <v>0</v>
      </c>
      <c r="S59" s="18">
        <f t="shared" si="44"/>
        <v>0</v>
      </c>
      <c r="T59" s="18">
        <f t="shared" si="44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46">F61+F63</f>
        <v>0</v>
      </c>
      <c r="G60" s="18">
        <f t="shared" si="46"/>
        <v>0</v>
      </c>
      <c r="H60" s="18">
        <f t="shared" si="46"/>
        <v>0</v>
      </c>
      <c r="I60" s="31">
        <f t="shared" si="4"/>
        <v>0</v>
      </c>
      <c r="J60" s="32">
        <f t="shared" ref="J60:R60" si="47">J61+J63</f>
        <v>0</v>
      </c>
      <c r="K60" s="32">
        <f t="shared" si="47"/>
        <v>0</v>
      </c>
      <c r="L60" s="32">
        <f t="shared" si="47"/>
        <v>0</v>
      </c>
      <c r="M60" s="32">
        <f t="shared" si="47"/>
        <v>0</v>
      </c>
      <c r="N60" s="32">
        <f t="shared" si="47"/>
        <v>0</v>
      </c>
      <c r="O60" s="32">
        <f t="shared" si="47"/>
        <v>0</v>
      </c>
      <c r="P60" s="32">
        <f t="shared" si="47"/>
        <v>0</v>
      </c>
      <c r="Q60" s="32">
        <f t="shared" si="47"/>
        <v>0</v>
      </c>
      <c r="R60" s="32">
        <f t="shared" si="47"/>
        <v>0</v>
      </c>
      <c r="S60" s="18">
        <f t="shared" si="46"/>
        <v>0</v>
      </c>
      <c r="T60" s="18">
        <f t="shared" si="46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48">F62</f>
        <v>0</v>
      </c>
      <c r="G61" s="18">
        <f t="shared" si="48"/>
        <v>0</v>
      </c>
      <c r="H61" s="18">
        <f t="shared" si="48"/>
        <v>0</v>
      </c>
      <c r="I61" s="31">
        <f t="shared" si="4"/>
        <v>0</v>
      </c>
      <c r="J61" s="32">
        <f t="shared" ref="J61:R61" si="49">J62</f>
        <v>0</v>
      </c>
      <c r="K61" s="32">
        <f t="shared" si="49"/>
        <v>0</v>
      </c>
      <c r="L61" s="32">
        <f t="shared" si="49"/>
        <v>0</v>
      </c>
      <c r="M61" s="32">
        <f t="shared" si="49"/>
        <v>0</v>
      </c>
      <c r="N61" s="32">
        <f t="shared" si="49"/>
        <v>0</v>
      </c>
      <c r="O61" s="32">
        <f t="shared" si="49"/>
        <v>0</v>
      </c>
      <c r="P61" s="32">
        <f t="shared" si="49"/>
        <v>0</v>
      </c>
      <c r="Q61" s="32">
        <f t="shared" si="49"/>
        <v>0</v>
      </c>
      <c r="R61" s="32">
        <f t="shared" si="49"/>
        <v>0</v>
      </c>
      <c r="S61" s="18">
        <f t="shared" si="48"/>
        <v>0</v>
      </c>
      <c r="T61" s="18">
        <f t="shared" si="48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4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4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50">F65+F71</f>
        <v>0</v>
      </c>
      <c r="G64" s="18">
        <f t="shared" si="50"/>
        <v>0</v>
      </c>
      <c r="H64" s="18">
        <f t="shared" si="50"/>
        <v>0</v>
      </c>
      <c r="I64" s="31">
        <f t="shared" si="4"/>
        <v>0</v>
      </c>
      <c r="J64" s="32">
        <f t="shared" ref="J64:R64" si="51">J65+J71</f>
        <v>0</v>
      </c>
      <c r="K64" s="32">
        <f t="shared" si="51"/>
        <v>0</v>
      </c>
      <c r="L64" s="32">
        <f t="shared" si="51"/>
        <v>0</v>
      </c>
      <c r="M64" s="32">
        <f t="shared" si="51"/>
        <v>0</v>
      </c>
      <c r="N64" s="32">
        <f t="shared" si="51"/>
        <v>0</v>
      </c>
      <c r="O64" s="32">
        <f t="shared" si="51"/>
        <v>0</v>
      </c>
      <c r="P64" s="32">
        <f t="shared" si="51"/>
        <v>0</v>
      </c>
      <c r="Q64" s="32">
        <f t="shared" si="51"/>
        <v>0</v>
      </c>
      <c r="R64" s="32">
        <f t="shared" si="51"/>
        <v>0</v>
      </c>
      <c r="S64" s="18">
        <f t="shared" si="50"/>
        <v>0</v>
      </c>
      <c r="T64" s="18">
        <f t="shared" si="50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52">F66+F69</f>
        <v>0</v>
      </c>
      <c r="G65" s="18">
        <f t="shared" si="52"/>
        <v>0</v>
      </c>
      <c r="H65" s="18">
        <f t="shared" si="52"/>
        <v>0</v>
      </c>
      <c r="I65" s="31">
        <f t="shared" si="4"/>
        <v>0</v>
      </c>
      <c r="J65" s="32">
        <f t="shared" ref="J65:R65" si="53">J66+J69</f>
        <v>0</v>
      </c>
      <c r="K65" s="32">
        <f t="shared" si="53"/>
        <v>0</v>
      </c>
      <c r="L65" s="32">
        <f t="shared" si="53"/>
        <v>0</v>
      </c>
      <c r="M65" s="32">
        <f t="shared" si="53"/>
        <v>0</v>
      </c>
      <c r="N65" s="32">
        <f t="shared" si="53"/>
        <v>0</v>
      </c>
      <c r="O65" s="32">
        <f t="shared" si="53"/>
        <v>0</v>
      </c>
      <c r="P65" s="32">
        <f t="shared" si="53"/>
        <v>0</v>
      </c>
      <c r="Q65" s="32">
        <f t="shared" si="53"/>
        <v>0</v>
      </c>
      <c r="R65" s="32">
        <f t="shared" si="53"/>
        <v>0</v>
      </c>
      <c r="S65" s="18">
        <f t="shared" si="52"/>
        <v>0</v>
      </c>
      <c r="T65" s="18">
        <f t="shared" si="52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54">F67</f>
        <v>0</v>
      </c>
      <c r="G66" s="18">
        <f t="shared" si="54"/>
        <v>0</v>
      </c>
      <c r="H66" s="18">
        <f t="shared" si="54"/>
        <v>0</v>
      </c>
      <c r="I66" s="31">
        <f t="shared" si="4"/>
        <v>0</v>
      </c>
      <c r="J66" s="32">
        <f t="shared" ref="J66:R67" si="55">J67</f>
        <v>0</v>
      </c>
      <c r="K66" s="32">
        <f t="shared" si="55"/>
        <v>0</v>
      </c>
      <c r="L66" s="32">
        <f t="shared" si="55"/>
        <v>0</v>
      </c>
      <c r="M66" s="32">
        <f t="shared" si="55"/>
        <v>0</v>
      </c>
      <c r="N66" s="32">
        <f t="shared" si="55"/>
        <v>0</v>
      </c>
      <c r="O66" s="32">
        <f t="shared" si="55"/>
        <v>0</v>
      </c>
      <c r="P66" s="32">
        <f t="shared" si="55"/>
        <v>0</v>
      </c>
      <c r="Q66" s="32">
        <f t="shared" si="55"/>
        <v>0</v>
      </c>
      <c r="R66" s="32">
        <f t="shared" si="55"/>
        <v>0</v>
      </c>
      <c r="S66" s="18">
        <f t="shared" si="54"/>
        <v>0</v>
      </c>
      <c r="T66" s="18">
        <f t="shared" si="54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4"/>
        <v>0</v>
      </c>
      <c r="G67" s="18">
        <f t="shared" si="54"/>
        <v>0</v>
      </c>
      <c r="H67" s="18">
        <f t="shared" si="54"/>
        <v>0</v>
      </c>
      <c r="I67" s="31">
        <f t="shared" si="4"/>
        <v>0</v>
      </c>
      <c r="J67" s="32">
        <f t="shared" si="55"/>
        <v>0</v>
      </c>
      <c r="K67" s="32">
        <f t="shared" si="55"/>
        <v>0</v>
      </c>
      <c r="L67" s="32">
        <f t="shared" si="55"/>
        <v>0</v>
      </c>
      <c r="M67" s="32">
        <f t="shared" si="55"/>
        <v>0</v>
      </c>
      <c r="N67" s="32">
        <f t="shared" si="55"/>
        <v>0</v>
      </c>
      <c r="O67" s="32">
        <f t="shared" si="55"/>
        <v>0</v>
      </c>
      <c r="P67" s="32">
        <f t="shared" si="55"/>
        <v>0</v>
      </c>
      <c r="Q67" s="32">
        <f t="shared" si="55"/>
        <v>0</v>
      </c>
      <c r="R67" s="32">
        <f t="shared" si="55"/>
        <v>0</v>
      </c>
      <c r="S67" s="18">
        <f t="shared" si="54"/>
        <v>0</v>
      </c>
      <c r="T67" s="18">
        <f t="shared" si="54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4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56">F70</f>
        <v>0</v>
      </c>
      <c r="G69" s="18">
        <f t="shared" si="56"/>
        <v>0</v>
      </c>
      <c r="H69" s="18">
        <f t="shared" si="56"/>
        <v>0</v>
      </c>
      <c r="I69" s="31">
        <f t="shared" si="4"/>
        <v>0</v>
      </c>
      <c r="J69" s="32">
        <f t="shared" ref="J69:R69" si="57">J70</f>
        <v>0</v>
      </c>
      <c r="K69" s="32">
        <f t="shared" si="57"/>
        <v>0</v>
      </c>
      <c r="L69" s="32">
        <f t="shared" si="57"/>
        <v>0</v>
      </c>
      <c r="M69" s="32">
        <f t="shared" si="57"/>
        <v>0</v>
      </c>
      <c r="N69" s="32">
        <f t="shared" si="57"/>
        <v>0</v>
      </c>
      <c r="O69" s="32">
        <f t="shared" si="57"/>
        <v>0</v>
      </c>
      <c r="P69" s="32">
        <f t="shared" si="57"/>
        <v>0</v>
      </c>
      <c r="Q69" s="32">
        <f t="shared" si="57"/>
        <v>0</v>
      </c>
      <c r="R69" s="32">
        <f t="shared" si="57"/>
        <v>0</v>
      </c>
      <c r="S69" s="18">
        <f t="shared" si="56"/>
        <v>0</v>
      </c>
      <c r="T69" s="18">
        <f t="shared" si="56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4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58">F72</f>
        <v>0</v>
      </c>
      <c r="G71" s="18">
        <f t="shared" si="58"/>
        <v>0</v>
      </c>
      <c r="H71" s="18">
        <f t="shared" si="58"/>
        <v>0</v>
      </c>
      <c r="I71" s="31">
        <f t="shared" si="4"/>
        <v>0</v>
      </c>
      <c r="J71" s="32">
        <f t="shared" ref="J71:R71" si="59">J72</f>
        <v>0</v>
      </c>
      <c r="K71" s="32">
        <f t="shared" si="59"/>
        <v>0</v>
      </c>
      <c r="L71" s="32">
        <f t="shared" si="59"/>
        <v>0</v>
      </c>
      <c r="M71" s="32">
        <f t="shared" si="59"/>
        <v>0</v>
      </c>
      <c r="N71" s="32">
        <f t="shared" si="59"/>
        <v>0</v>
      </c>
      <c r="O71" s="32">
        <f t="shared" si="59"/>
        <v>0</v>
      </c>
      <c r="P71" s="32">
        <f t="shared" si="59"/>
        <v>0</v>
      </c>
      <c r="Q71" s="32">
        <f t="shared" si="59"/>
        <v>0</v>
      </c>
      <c r="R71" s="32">
        <f t="shared" si="59"/>
        <v>0</v>
      </c>
      <c r="S71" s="18">
        <f t="shared" si="58"/>
        <v>0</v>
      </c>
      <c r="T71" s="18">
        <f t="shared" si="58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25">
        <f t="shared" ref="I72" si="60">SUM(J72:R72)</f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21.75" x14ac:dyDescent="0.65">
      <c r="A73" s="1"/>
      <c r="B73" s="1"/>
      <c r="C73" s="1"/>
      <c r="D73" s="1"/>
      <c r="E73" s="1"/>
    </row>
    <row r="74" spans="1:20" ht="21.75" x14ac:dyDescent="0.65">
      <c r="A74" s="1"/>
      <c r="B74" s="1"/>
      <c r="C74" s="1"/>
      <c r="D74" s="1"/>
      <c r="E74" s="1"/>
    </row>
    <row r="75" spans="1:20" ht="21.75" x14ac:dyDescent="0.65">
      <c r="A75" s="1"/>
      <c r="B75" s="1"/>
      <c r="C75" s="1"/>
      <c r="D75" s="1"/>
      <c r="E75" s="1"/>
    </row>
    <row r="76" spans="1:20" ht="21.75" x14ac:dyDescent="0.65">
      <c r="A76" s="1"/>
      <c r="B76" s="1"/>
      <c r="C76" s="1"/>
      <c r="D76" s="1"/>
      <c r="E76" s="1"/>
    </row>
    <row r="77" spans="1:20" ht="21.75" x14ac:dyDescent="0.65">
      <c r="A77" s="1"/>
      <c r="B77" s="1"/>
      <c r="C77" s="1"/>
      <c r="D77" s="1"/>
      <c r="E77" s="1"/>
    </row>
    <row r="78" spans="1:20" ht="21.75" x14ac:dyDescent="0.65">
      <c r="A78" s="1"/>
      <c r="B78" s="1"/>
      <c r="C78" s="1"/>
      <c r="D78" s="1"/>
      <c r="E78" s="1"/>
    </row>
    <row r="79" spans="1:20" ht="21.75" x14ac:dyDescent="0.65">
      <c r="A79" s="1"/>
      <c r="B79" s="1"/>
      <c r="C79" s="1"/>
      <c r="D79" s="1"/>
      <c r="E79" s="1"/>
    </row>
    <row r="80" spans="1:20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R107"/>
  <sheetViews>
    <sheetView topLeftCell="A3" zoomScaleNormal="100" zoomScalePageLayoutView="80" workbookViewId="0">
      <selection activeCell="I5" sqref="I5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9.140625" bestFit="1" customWidth="1"/>
    <col min="9" max="9" width="12" customWidth="1"/>
    <col min="10" max="11" width="12" hidden="1" customWidth="1" outlineLevel="1"/>
    <col min="12" max="16" width="9.140625" hidden="1" customWidth="1" outlineLevel="1"/>
    <col min="17" max="17" width="9.140625" bestFit="1" customWidth="1" collapsed="1"/>
    <col min="18" max="18" width="9.140625" bestFit="1" customWidth="1"/>
  </cols>
  <sheetData>
    <row r="1" spans="1:18" ht="24.75" x14ac:dyDescent="0.75">
      <c r="A1" s="3" t="s">
        <v>54</v>
      </c>
    </row>
    <row r="2" spans="1:18" ht="24.75" x14ac:dyDescent="0.75">
      <c r="A2" s="3" t="s">
        <v>55</v>
      </c>
    </row>
    <row r="3" spans="1:18" ht="19.5" x14ac:dyDescent="0.55000000000000004">
      <c r="A3" s="21" t="s">
        <v>126</v>
      </c>
    </row>
    <row r="4" spans="1:18" ht="24.75" x14ac:dyDescent="0.75">
      <c r="A4" s="3" t="s">
        <v>127</v>
      </c>
    </row>
    <row r="5" spans="1:18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</row>
    <row r="6" spans="1:18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266</v>
      </c>
      <c r="L6" s="28" t="s">
        <v>267</v>
      </c>
      <c r="M6" s="28" t="s">
        <v>268</v>
      </c>
      <c r="N6" s="28" t="s">
        <v>269</v>
      </c>
      <c r="O6" s="28" t="s">
        <v>270</v>
      </c>
      <c r="P6" s="28" t="s">
        <v>271</v>
      </c>
      <c r="Q6" s="16">
        <v>2013</v>
      </c>
      <c r="R6" s="16">
        <v>2014</v>
      </c>
    </row>
    <row r="7" spans="1:18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3599</v>
      </c>
      <c r="G7" s="18">
        <f t="shared" si="0"/>
        <v>6480</v>
      </c>
      <c r="H7" s="18">
        <f t="shared" si="0"/>
        <v>6801</v>
      </c>
      <c r="I7" s="31">
        <f>SUM(J7:P7)</f>
        <v>8881</v>
      </c>
      <c r="J7" s="32">
        <f t="shared" ref="J7:P7" si="1">J8+J64</f>
        <v>7347.9000000000005</v>
      </c>
      <c r="K7" s="32">
        <f t="shared" si="1"/>
        <v>265.40000000000003</v>
      </c>
      <c r="L7" s="32">
        <f t="shared" si="1"/>
        <v>275.10000000000002</v>
      </c>
      <c r="M7" s="32">
        <f t="shared" si="1"/>
        <v>253.4</v>
      </c>
      <c r="N7" s="32">
        <f t="shared" si="1"/>
        <v>284.60000000000002</v>
      </c>
      <c r="O7" s="32">
        <f t="shared" si="1"/>
        <v>251.89999999999998</v>
      </c>
      <c r="P7" s="32">
        <f t="shared" si="1"/>
        <v>202.7</v>
      </c>
      <c r="Q7" s="18">
        <f t="shared" ref="Q7:R7" si="2">Q8+Q64</f>
        <v>7879</v>
      </c>
      <c r="R7" s="18">
        <f t="shared" si="2"/>
        <v>7733</v>
      </c>
    </row>
    <row r="8" spans="1:18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R8" si="3">F9+F59</f>
        <v>3599</v>
      </c>
      <c r="G8" s="18">
        <f t="shared" si="3"/>
        <v>6480</v>
      </c>
      <c r="H8" s="18">
        <f t="shared" si="3"/>
        <v>6801</v>
      </c>
      <c r="I8" s="31">
        <f t="shared" ref="I8:I71" si="4">SUM(J8:P8)</f>
        <v>8881</v>
      </c>
      <c r="J8" s="32">
        <f t="shared" ref="J8:P8" si="5">J9+J59</f>
        <v>7347.9000000000005</v>
      </c>
      <c r="K8" s="32">
        <f t="shared" si="5"/>
        <v>265.40000000000003</v>
      </c>
      <c r="L8" s="32">
        <f t="shared" si="5"/>
        <v>275.10000000000002</v>
      </c>
      <c r="M8" s="32">
        <f t="shared" si="5"/>
        <v>253.4</v>
      </c>
      <c r="N8" s="32">
        <f t="shared" si="5"/>
        <v>284.60000000000002</v>
      </c>
      <c r="O8" s="32">
        <f t="shared" si="5"/>
        <v>251.89999999999998</v>
      </c>
      <c r="P8" s="32">
        <f t="shared" si="5"/>
        <v>202.7</v>
      </c>
      <c r="Q8" s="18">
        <f t="shared" si="3"/>
        <v>7879</v>
      </c>
      <c r="R8" s="18">
        <f t="shared" si="3"/>
        <v>7733</v>
      </c>
    </row>
    <row r="9" spans="1:18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R9" si="6">F10+F28</f>
        <v>3599</v>
      </c>
      <c r="G9" s="18">
        <f t="shared" si="6"/>
        <v>6480</v>
      </c>
      <c r="H9" s="18">
        <f t="shared" si="6"/>
        <v>6801</v>
      </c>
      <c r="I9" s="31">
        <f t="shared" si="4"/>
        <v>8881</v>
      </c>
      <c r="J9" s="32">
        <f t="shared" ref="J9:P9" si="7">J10+J28</f>
        <v>7347.9000000000005</v>
      </c>
      <c r="K9" s="32">
        <f t="shared" si="7"/>
        <v>265.40000000000003</v>
      </c>
      <c r="L9" s="32">
        <f t="shared" si="7"/>
        <v>275.10000000000002</v>
      </c>
      <c r="M9" s="32">
        <f t="shared" si="7"/>
        <v>253.4</v>
      </c>
      <c r="N9" s="32">
        <f t="shared" si="7"/>
        <v>284.60000000000002</v>
      </c>
      <c r="O9" s="32">
        <f t="shared" si="7"/>
        <v>251.89999999999998</v>
      </c>
      <c r="P9" s="32">
        <f t="shared" si="7"/>
        <v>202.7</v>
      </c>
      <c r="Q9" s="18">
        <f t="shared" si="6"/>
        <v>7879</v>
      </c>
      <c r="R9" s="18">
        <f t="shared" si="6"/>
        <v>7733</v>
      </c>
    </row>
    <row r="10" spans="1:18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R10" si="8">F11</f>
        <v>534</v>
      </c>
      <c r="G10" s="18">
        <f t="shared" si="8"/>
        <v>618</v>
      </c>
      <c r="H10" s="18">
        <f t="shared" si="8"/>
        <v>859</v>
      </c>
      <c r="I10" s="31">
        <f t="shared" si="4"/>
        <v>1024</v>
      </c>
      <c r="J10" s="32">
        <f t="shared" ref="J10:P10" si="9">J11</f>
        <v>847.26</v>
      </c>
      <c r="K10" s="32">
        <f t="shared" si="9"/>
        <v>30.6</v>
      </c>
      <c r="L10" s="32">
        <f t="shared" si="9"/>
        <v>31.75</v>
      </c>
      <c r="M10" s="32">
        <f t="shared" si="9"/>
        <v>29.180000000000003</v>
      </c>
      <c r="N10" s="32">
        <f t="shared" si="9"/>
        <v>32.760000000000005</v>
      </c>
      <c r="O10" s="32">
        <f t="shared" si="9"/>
        <v>29.08</v>
      </c>
      <c r="P10" s="32">
        <f t="shared" si="9"/>
        <v>23.369999999999997</v>
      </c>
      <c r="Q10" s="18">
        <f t="shared" si="8"/>
        <v>1365</v>
      </c>
      <c r="R10" s="18">
        <f t="shared" si="8"/>
        <v>1711</v>
      </c>
    </row>
    <row r="11" spans="1:18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10">F12+F16+F18+F21+F25</f>
        <v>534</v>
      </c>
      <c r="G11" s="18">
        <f t="shared" ref="G11" si="11">G12+G16+G18+G21+G25</f>
        <v>618</v>
      </c>
      <c r="H11" s="18">
        <f t="shared" ref="H11" si="12">H12+H16+H18+H21+H25</f>
        <v>859</v>
      </c>
      <c r="I11" s="31">
        <f t="shared" si="4"/>
        <v>1024</v>
      </c>
      <c r="J11" s="32">
        <f t="shared" ref="J11:P11" si="13">J12+J16+J18+J21+J25</f>
        <v>847.26</v>
      </c>
      <c r="K11" s="32">
        <f t="shared" si="13"/>
        <v>30.6</v>
      </c>
      <c r="L11" s="32">
        <f t="shared" si="13"/>
        <v>31.75</v>
      </c>
      <c r="M11" s="32">
        <f t="shared" si="13"/>
        <v>29.180000000000003</v>
      </c>
      <c r="N11" s="32">
        <f t="shared" si="13"/>
        <v>32.760000000000005</v>
      </c>
      <c r="O11" s="32">
        <f t="shared" si="13"/>
        <v>29.08</v>
      </c>
      <c r="P11" s="32">
        <f t="shared" si="13"/>
        <v>23.369999999999997</v>
      </c>
      <c r="Q11" s="18">
        <f t="shared" ref="Q11" si="14">Q12+Q16+Q18+Q21+Q25</f>
        <v>1365</v>
      </c>
      <c r="R11" s="18">
        <f t="shared" ref="R11" si="15">R12+R16+R18+R21+R25</f>
        <v>1711</v>
      </c>
    </row>
    <row r="12" spans="1:18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R12" si="16">SUM(F13:F15)</f>
        <v>67</v>
      </c>
      <c r="G12" s="6">
        <f t="shared" si="16"/>
        <v>72</v>
      </c>
      <c r="H12" s="6">
        <f t="shared" si="16"/>
        <v>117</v>
      </c>
      <c r="I12" s="31">
        <f t="shared" si="4"/>
        <v>102.5</v>
      </c>
      <c r="J12" s="33">
        <f t="shared" ref="J12:P12" si="17">SUM(J13:J15)</f>
        <v>84.809999999999988</v>
      </c>
      <c r="K12" s="33">
        <f t="shared" si="17"/>
        <v>3.06</v>
      </c>
      <c r="L12" s="33">
        <f t="shared" si="17"/>
        <v>3.18</v>
      </c>
      <c r="M12" s="33">
        <f t="shared" si="17"/>
        <v>2.92</v>
      </c>
      <c r="N12" s="33">
        <f t="shared" si="17"/>
        <v>3.2800000000000002</v>
      </c>
      <c r="O12" s="33">
        <f t="shared" si="17"/>
        <v>2.9099999999999997</v>
      </c>
      <c r="P12" s="33">
        <f t="shared" si="17"/>
        <v>2.34</v>
      </c>
      <c r="Q12" s="6">
        <f t="shared" si="16"/>
        <v>113</v>
      </c>
      <c r="R12" s="6">
        <f t="shared" si="16"/>
        <v>113</v>
      </c>
    </row>
    <row r="13" spans="1:18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65</v>
      </c>
      <c r="G13" s="6">
        <v>70</v>
      </c>
      <c r="H13" s="6">
        <v>115</v>
      </c>
      <c r="I13" s="31">
        <f t="shared" si="4"/>
        <v>99.999999999999986</v>
      </c>
      <c r="J13" s="33">
        <v>82.74</v>
      </c>
      <c r="K13" s="33">
        <v>2.99</v>
      </c>
      <c r="L13" s="33">
        <v>3.1</v>
      </c>
      <c r="M13" s="33">
        <v>2.85</v>
      </c>
      <c r="N13" s="33">
        <v>3.2</v>
      </c>
      <c r="O13" s="33">
        <v>2.84</v>
      </c>
      <c r="P13" s="33">
        <v>2.2799999999999998</v>
      </c>
      <c r="Q13" s="6">
        <v>110</v>
      </c>
      <c r="R13" s="6">
        <v>110</v>
      </c>
    </row>
    <row r="14" spans="1:18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4"/>
        <v>0</v>
      </c>
      <c r="J14" s="33"/>
      <c r="K14" s="33"/>
      <c r="L14" s="33"/>
      <c r="M14" s="33"/>
      <c r="N14" s="33"/>
      <c r="O14" s="33"/>
      <c r="P14" s="33"/>
      <c r="Q14" s="6"/>
      <c r="R14" s="6"/>
    </row>
    <row r="15" spans="1:18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2</v>
      </c>
      <c r="G15" s="6">
        <v>2</v>
      </c>
      <c r="H15" s="6">
        <v>2</v>
      </c>
      <c r="I15" s="31">
        <f t="shared" si="4"/>
        <v>2.4999999999999996</v>
      </c>
      <c r="J15" s="33">
        <v>2.0699999999999998</v>
      </c>
      <c r="K15" s="33">
        <v>7.0000000000000007E-2</v>
      </c>
      <c r="L15" s="33">
        <v>0.08</v>
      </c>
      <c r="M15" s="33">
        <v>7.0000000000000007E-2</v>
      </c>
      <c r="N15" s="33">
        <v>0.08</v>
      </c>
      <c r="O15" s="33">
        <v>7.0000000000000007E-2</v>
      </c>
      <c r="P15" s="33">
        <v>0.06</v>
      </c>
      <c r="Q15" s="6">
        <v>3</v>
      </c>
      <c r="R15" s="6">
        <v>3</v>
      </c>
    </row>
    <row r="16" spans="1:18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R16" si="18">F17</f>
        <v>7</v>
      </c>
      <c r="G16" s="6">
        <f t="shared" si="18"/>
        <v>9</v>
      </c>
      <c r="H16" s="6">
        <f t="shared" si="18"/>
        <v>12</v>
      </c>
      <c r="I16" s="31">
        <f t="shared" si="4"/>
        <v>11.999999999999998</v>
      </c>
      <c r="J16" s="33">
        <f t="shared" ref="J16:P16" si="19">J17</f>
        <v>9.93</v>
      </c>
      <c r="K16" s="33">
        <f t="shared" si="19"/>
        <v>0.36</v>
      </c>
      <c r="L16" s="33">
        <f t="shared" si="19"/>
        <v>0.37</v>
      </c>
      <c r="M16" s="33">
        <f t="shared" si="19"/>
        <v>0.34</v>
      </c>
      <c r="N16" s="33">
        <f t="shared" si="19"/>
        <v>0.38</v>
      </c>
      <c r="O16" s="33">
        <f t="shared" si="19"/>
        <v>0.34</v>
      </c>
      <c r="P16" s="33">
        <f t="shared" si="19"/>
        <v>0.28000000000000003</v>
      </c>
      <c r="Q16" s="6">
        <f t="shared" si="18"/>
        <v>14</v>
      </c>
      <c r="R16" s="6">
        <f t="shared" si="18"/>
        <v>14</v>
      </c>
    </row>
    <row r="17" spans="1:18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7</v>
      </c>
      <c r="G17" s="6">
        <v>9</v>
      </c>
      <c r="H17" s="6">
        <v>12</v>
      </c>
      <c r="I17" s="31">
        <f t="shared" si="4"/>
        <v>11.999999999999998</v>
      </c>
      <c r="J17" s="33">
        <v>9.93</v>
      </c>
      <c r="K17" s="33">
        <v>0.36</v>
      </c>
      <c r="L17" s="33">
        <v>0.37</v>
      </c>
      <c r="M17" s="33">
        <v>0.34</v>
      </c>
      <c r="N17" s="33">
        <v>0.38</v>
      </c>
      <c r="O17" s="33">
        <v>0.34</v>
      </c>
      <c r="P17" s="33">
        <v>0.28000000000000003</v>
      </c>
      <c r="Q17" s="6">
        <v>14</v>
      </c>
      <c r="R17" s="6">
        <v>14</v>
      </c>
    </row>
    <row r="18" spans="1:18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R18" si="20">SUM(F19:F20)</f>
        <v>14</v>
      </c>
      <c r="G18" s="6">
        <f t="shared" si="20"/>
        <v>17</v>
      </c>
      <c r="H18" s="6">
        <f t="shared" si="20"/>
        <v>20</v>
      </c>
      <c r="I18" s="31">
        <f t="shared" si="4"/>
        <v>24</v>
      </c>
      <c r="J18" s="33">
        <f t="shared" ref="J18:P18" si="21">SUM(J19:J20)</f>
        <v>19.86</v>
      </c>
      <c r="K18" s="33">
        <f t="shared" si="21"/>
        <v>0.72</v>
      </c>
      <c r="L18" s="33">
        <f t="shared" si="21"/>
        <v>0.75</v>
      </c>
      <c r="M18" s="33">
        <f t="shared" si="21"/>
        <v>0.67999999999999994</v>
      </c>
      <c r="N18" s="33">
        <f t="shared" si="21"/>
        <v>0.76</v>
      </c>
      <c r="O18" s="33">
        <f t="shared" si="21"/>
        <v>0.67999999999999994</v>
      </c>
      <c r="P18" s="33">
        <f t="shared" si="21"/>
        <v>0.55000000000000004</v>
      </c>
      <c r="Q18" s="6">
        <f t="shared" si="20"/>
        <v>31</v>
      </c>
      <c r="R18" s="6">
        <f t="shared" si="20"/>
        <v>39</v>
      </c>
    </row>
    <row r="19" spans="1:18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</v>
      </c>
      <c r="G19" s="6">
        <v>5</v>
      </c>
      <c r="H19" s="6">
        <v>6</v>
      </c>
      <c r="I19" s="31">
        <f t="shared" si="4"/>
        <v>7</v>
      </c>
      <c r="J19" s="33">
        <v>5.79</v>
      </c>
      <c r="K19" s="33">
        <v>0.21</v>
      </c>
      <c r="L19" s="33">
        <v>0.22</v>
      </c>
      <c r="M19" s="33">
        <v>0.2</v>
      </c>
      <c r="N19" s="33">
        <v>0.22</v>
      </c>
      <c r="O19" s="33">
        <v>0.2</v>
      </c>
      <c r="P19" s="33">
        <v>0.16</v>
      </c>
      <c r="Q19" s="6">
        <v>9</v>
      </c>
      <c r="R19" s="6">
        <v>14</v>
      </c>
    </row>
    <row r="20" spans="1:18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12</v>
      </c>
      <c r="G20" s="6">
        <v>12</v>
      </c>
      <c r="H20" s="6">
        <v>14</v>
      </c>
      <c r="I20" s="31">
        <f t="shared" si="4"/>
        <v>17</v>
      </c>
      <c r="J20" s="33">
        <v>14.07</v>
      </c>
      <c r="K20" s="33">
        <v>0.51</v>
      </c>
      <c r="L20" s="33">
        <v>0.53</v>
      </c>
      <c r="M20" s="33">
        <v>0.48</v>
      </c>
      <c r="N20" s="33">
        <v>0.54</v>
      </c>
      <c r="O20" s="33">
        <v>0.48</v>
      </c>
      <c r="P20" s="33">
        <v>0.39</v>
      </c>
      <c r="Q20" s="6">
        <v>22</v>
      </c>
      <c r="R20" s="6">
        <v>25</v>
      </c>
    </row>
    <row r="21" spans="1:18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R21" si="22">SUM(F22:F24)</f>
        <v>446</v>
      </c>
      <c r="G21" s="6">
        <f t="shared" si="22"/>
        <v>520</v>
      </c>
      <c r="H21" s="6">
        <f t="shared" si="22"/>
        <v>710</v>
      </c>
      <c r="I21" s="31">
        <f t="shared" si="4"/>
        <v>870</v>
      </c>
      <c r="J21" s="33">
        <f t="shared" ref="J21:P21" si="23">SUM(J22:J24)</f>
        <v>719.83999999999992</v>
      </c>
      <c r="K21" s="33">
        <f t="shared" si="23"/>
        <v>26</v>
      </c>
      <c r="L21" s="33">
        <f t="shared" si="23"/>
        <v>26.97</v>
      </c>
      <c r="M21" s="33">
        <f t="shared" si="23"/>
        <v>24.8</v>
      </c>
      <c r="N21" s="33">
        <f t="shared" si="23"/>
        <v>27.840000000000003</v>
      </c>
      <c r="O21" s="33">
        <f t="shared" si="23"/>
        <v>24.709999999999997</v>
      </c>
      <c r="P21" s="33">
        <f t="shared" si="23"/>
        <v>19.84</v>
      </c>
      <c r="Q21" s="6">
        <f t="shared" si="22"/>
        <v>1175</v>
      </c>
      <c r="R21" s="6">
        <f t="shared" si="22"/>
        <v>1485</v>
      </c>
    </row>
    <row r="22" spans="1:18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46</v>
      </c>
      <c r="G22" s="6">
        <v>50</v>
      </c>
      <c r="H22" s="6">
        <v>60</v>
      </c>
      <c r="I22" s="31">
        <f t="shared" si="4"/>
        <v>69.999999999999986</v>
      </c>
      <c r="J22" s="33">
        <v>57.92</v>
      </c>
      <c r="K22" s="33">
        <v>2.08</v>
      </c>
      <c r="L22" s="33">
        <v>2.17</v>
      </c>
      <c r="M22" s="33">
        <v>2</v>
      </c>
      <c r="N22" s="33">
        <v>2.2400000000000002</v>
      </c>
      <c r="O22" s="33">
        <v>1.99</v>
      </c>
      <c r="P22" s="33">
        <v>1.6</v>
      </c>
      <c r="Q22" s="6">
        <v>75</v>
      </c>
      <c r="R22" s="6">
        <v>85</v>
      </c>
    </row>
    <row r="23" spans="1:18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400</v>
      </c>
      <c r="G23" s="6">
        <v>470</v>
      </c>
      <c r="H23" s="6">
        <v>650</v>
      </c>
      <c r="I23" s="31">
        <f t="shared" si="4"/>
        <v>799.99999999999989</v>
      </c>
      <c r="J23" s="33">
        <v>661.92</v>
      </c>
      <c r="K23" s="33">
        <v>23.92</v>
      </c>
      <c r="L23" s="33">
        <v>24.8</v>
      </c>
      <c r="M23" s="33">
        <v>22.8</v>
      </c>
      <c r="N23" s="33">
        <v>25.6</v>
      </c>
      <c r="O23" s="33">
        <v>22.72</v>
      </c>
      <c r="P23" s="33">
        <v>18.239999999999998</v>
      </c>
      <c r="Q23" s="6">
        <v>1100</v>
      </c>
      <c r="R23" s="6">
        <v>1400</v>
      </c>
    </row>
    <row r="24" spans="1:18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4"/>
        <v>0</v>
      </c>
      <c r="J24" s="33"/>
      <c r="K24" s="33"/>
      <c r="L24" s="33"/>
      <c r="M24" s="33"/>
      <c r="N24" s="33"/>
      <c r="O24" s="33"/>
      <c r="P24" s="33"/>
      <c r="Q24" s="6"/>
      <c r="R24" s="6"/>
    </row>
    <row r="25" spans="1:18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4"/>
        <v>15.5</v>
      </c>
      <c r="J25" s="33">
        <f t="shared" ref="J25:P25" si="24">SUM(J26:J27)</f>
        <v>12.82</v>
      </c>
      <c r="K25" s="33">
        <f t="shared" si="24"/>
        <v>0.46</v>
      </c>
      <c r="L25" s="33">
        <f t="shared" si="24"/>
        <v>0.48</v>
      </c>
      <c r="M25" s="33">
        <f t="shared" si="24"/>
        <v>0.44</v>
      </c>
      <c r="N25" s="33">
        <f t="shared" si="24"/>
        <v>0.5</v>
      </c>
      <c r="O25" s="33">
        <f t="shared" si="24"/>
        <v>0.44</v>
      </c>
      <c r="P25" s="33">
        <f t="shared" si="24"/>
        <v>0.36</v>
      </c>
      <c r="Q25" s="6">
        <f t="shared" ref="Q25:R25" si="25">SUM(Q26:Q27)</f>
        <v>32</v>
      </c>
      <c r="R25" s="6">
        <f t="shared" si="25"/>
        <v>60</v>
      </c>
    </row>
    <row r="26" spans="1:18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4"/>
        <v>15.5</v>
      </c>
      <c r="J26" s="33">
        <v>12.82</v>
      </c>
      <c r="K26" s="33">
        <v>0.46</v>
      </c>
      <c r="L26" s="33">
        <v>0.48</v>
      </c>
      <c r="M26" s="33">
        <v>0.44</v>
      </c>
      <c r="N26" s="33">
        <v>0.5</v>
      </c>
      <c r="O26" s="33">
        <v>0.44</v>
      </c>
      <c r="P26" s="33">
        <v>0.36</v>
      </c>
      <c r="Q26" s="6">
        <v>32</v>
      </c>
      <c r="R26" s="6">
        <v>60</v>
      </c>
    </row>
    <row r="27" spans="1:18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4"/>
        <v>0</v>
      </c>
      <c r="J27" s="33"/>
      <c r="K27" s="33"/>
      <c r="L27" s="33"/>
      <c r="M27" s="33"/>
      <c r="N27" s="33"/>
      <c r="O27" s="33"/>
      <c r="P27" s="33"/>
      <c r="Q27" s="6"/>
      <c r="R27" s="6"/>
    </row>
    <row r="28" spans="1:18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R28" si="26">F29+F35+F50+F53+F57</f>
        <v>3065</v>
      </c>
      <c r="G28" s="18">
        <f t="shared" si="26"/>
        <v>5862</v>
      </c>
      <c r="H28" s="18">
        <f t="shared" si="26"/>
        <v>5942</v>
      </c>
      <c r="I28" s="31">
        <f t="shared" si="4"/>
        <v>7857.0000000000009</v>
      </c>
      <c r="J28" s="32">
        <f t="shared" ref="J28:P28" si="27">J29+J35+J50+J53+J57</f>
        <v>6500.64</v>
      </c>
      <c r="K28" s="32">
        <f t="shared" si="27"/>
        <v>234.8</v>
      </c>
      <c r="L28" s="32">
        <f t="shared" si="27"/>
        <v>243.35</v>
      </c>
      <c r="M28" s="32">
        <f t="shared" si="27"/>
        <v>224.22</v>
      </c>
      <c r="N28" s="32">
        <f t="shared" si="27"/>
        <v>251.84</v>
      </c>
      <c r="O28" s="32">
        <f t="shared" si="27"/>
        <v>222.82</v>
      </c>
      <c r="P28" s="32">
        <f t="shared" si="27"/>
        <v>179.32999999999998</v>
      </c>
      <c r="Q28" s="18">
        <f t="shared" si="26"/>
        <v>6514</v>
      </c>
      <c r="R28" s="18">
        <f t="shared" si="26"/>
        <v>6022</v>
      </c>
    </row>
    <row r="29" spans="1:18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R29" si="28">F30</f>
        <v>29.5</v>
      </c>
      <c r="G29" s="18">
        <f t="shared" si="28"/>
        <v>29.5</v>
      </c>
      <c r="H29" s="18">
        <f t="shared" si="28"/>
        <v>33.5</v>
      </c>
      <c r="I29" s="31">
        <f t="shared" si="4"/>
        <v>33.5</v>
      </c>
      <c r="J29" s="32">
        <f t="shared" ref="J29:P29" si="29">J30</f>
        <v>27.72</v>
      </c>
      <c r="K29" s="32">
        <f t="shared" si="29"/>
        <v>1</v>
      </c>
      <c r="L29" s="32">
        <f t="shared" si="29"/>
        <v>1.04</v>
      </c>
      <c r="M29" s="32">
        <f t="shared" si="29"/>
        <v>0.95</v>
      </c>
      <c r="N29" s="32">
        <f t="shared" si="29"/>
        <v>1.0699999999999998</v>
      </c>
      <c r="O29" s="32">
        <f t="shared" si="29"/>
        <v>0.95</v>
      </c>
      <c r="P29" s="32">
        <f t="shared" si="29"/>
        <v>0.77</v>
      </c>
      <c r="Q29" s="18">
        <f t="shared" si="28"/>
        <v>35</v>
      </c>
      <c r="R29" s="18">
        <f t="shared" si="28"/>
        <v>34.6</v>
      </c>
    </row>
    <row r="30" spans="1:18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R30" si="30">SUM(F31:F34)</f>
        <v>29.5</v>
      </c>
      <c r="G30" s="6">
        <f t="shared" si="30"/>
        <v>29.5</v>
      </c>
      <c r="H30" s="6">
        <f t="shared" si="30"/>
        <v>33.5</v>
      </c>
      <c r="I30" s="31">
        <f t="shared" si="4"/>
        <v>33.5</v>
      </c>
      <c r="J30" s="33">
        <f t="shared" ref="J30:P30" si="31">SUM(J31:J34)</f>
        <v>27.72</v>
      </c>
      <c r="K30" s="33">
        <f t="shared" si="31"/>
        <v>1</v>
      </c>
      <c r="L30" s="33">
        <f t="shared" si="31"/>
        <v>1.04</v>
      </c>
      <c r="M30" s="33">
        <f t="shared" si="31"/>
        <v>0.95</v>
      </c>
      <c r="N30" s="33">
        <f t="shared" si="31"/>
        <v>1.0699999999999998</v>
      </c>
      <c r="O30" s="33">
        <f t="shared" si="31"/>
        <v>0.95</v>
      </c>
      <c r="P30" s="33">
        <f t="shared" si="31"/>
        <v>0.77</v>
      </c>
      <c r="Q30" s="6">
        <f t="shared" si="30"/>
        <v>35</v>
      </c>
      <c r="R30" s="6">
        <f t="shared" si="30"/>
        <v>34.6</v>
      </c>
    </row>
    <row r="31" spans="1:18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8</v>
      </c>
      <c r="G31" s="6">
        <v>8</v>
      </c>
      <c r="H31" s="6">
        <v>12</v>
      </c>
      <c r="I31" s="31">
        <f t="shared" si="4"/>
        <v>11.999999999999998</v>
      </c>
      <c r="J31" s="33">
        <v>9.93</v>
      </c>
      <c r="K31" s="33">
        <v>0.36</v>
      </c>
      <c r="L31" s="33">
        <v>0.37</v>
      </c>
      <c r="M31" s="33">
        <v>0.34</v>
      </c>
      <c r="N31" s="33">
        <v>0.38</v>
      </c>
      <c r="O31" s="33">
        <v>0.34</v>
      </c>
      <c r="P31" s="33">
        <v>0.28000000000000003</v>
      </c>
      <c r="Q31" s="6">
        <v>12</v>
      </c>
      <c r="R31" s="6">
        <v>12</v>
      </c>
    </row>
    <row r="32" spans="1:18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4"/>
        <v>0</v>
      </c>
      <c r="J32" s="33"/>
      <c r="K32" s="33"/>
      <c r="L32" s="33"/>
      <c r="M32" s="33"/>
      <c r="N32" s="33"/>
      <c r="O32" s="33"/>
      <c r="P32" s="33"/>
      <c r="Q32" s="6"/>
      <c r="R32" s="6"/>
    </row>
    <row r="33" spans="1:18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21.5</v>
      </c>
      <c r="G33" s="6">
        <v>21.5</v>
      </c>
      <c r="H33" s="6">
        <v>21.5</v>
      </c>
      <c r="I33" s="31">
        <f t="shared" si="4"/>
        <v>21.5</v>
      </c>
      <c r="J33" s="33">
        <v>17.79</v>
      </c>
      <c r="K33" s="33">
        <v>0.64</v>
      </c>
      <c r="L33" s="33">
        <v>0.67</v>
      </c>
      <c r="M33" s="33">
        <v>0.61</v>
      </c>
      <c r="N33" s="33">
        <v>0.69</v>
      </c>
      <c r="O33" s="33">
        <v>0.61</v>
      </c>
      <c r="P33" s="33">
        <v>0.49</v>
      </c>
      <c r="Q33" s="6">
        <v>23</v>
      </c>
      <c r="R33" s="6">
        <v>22.6</v>
      </c>
    </row>
    <row r="34" spans="1:18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4"/>
        <v>0</v>
      </c>
      <c r="J34" s="33"/>
      <c r="K34" s="33"/>
      <c r="L34" s="33"/>
      <c r="M34" s="33"/>
      <c r="N34" s="33"/>
      <c r="O34" s="33"/>
      <c r="P34" s="33"/>
      <c r="Q34" s="6"/>
      <c r="R34" s="6"/>
    </row>
    <row r="35" spans="1:18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R35" si="32">F36+F37+F44</f>
        <v>115.5</v>
      </c>
      <c r="G35" s="18">
        <f t="shared" si="32"/>
        <v>122.5</v>
      </c>
      <c r="H35" s="18">
        <f t="shared" si="32"/>
        <v>148.5</v>
      </c>
      <c r="I35" s="31">
        <f t="shared" si="4"/>
        <v>164.00000000000003</v>
      </c>
      <c r="J35" s="32">
        <f t="shared" ref="J35:P35" si="33">J36+J37+J44</f>
        <v>135.69</v>
      </c>
      <c r="K35" s="32">
        <f t="shared" si="33"/>
        <v>4.9000000000000004</v>
      </c>
      <c r="L35" s="32">
        <f t="shared" si="33"/>
        <v>5.08</v>
      </c>
      <c r="M35" s="32">
        <f t="shared" si="33"/>
        <v>4.68</v>
      </c>
      <c r="N35" s="32">
        <f t="shared" si="33"/>
        <v>5.24</v>
      </c>
      <c r="O35" s="32">
        <f t="shared" si="33"/>
        <v>4.6500000000000004</v>
      </c>
      <c r="P35" s="32">
        <f t="shared" si="33"/>
        <v>3.76</v>
      </c>
      <c r="Q35" s="18">
        <f t="shared" si="32"/>
        <v>179</v>
      </c>
      <c r="R35" s="18">
        <f t="shared" si="32"/>
        <v>187.4</v>
      </c>
    </row>
    <row r="36" spans="1:18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>
        <v>5</v>
      </c>
      <c r="G36" s="6"/>
      <c r="H36" s="6"/>
      <c r="I36" s="31">
        <f t="shared" si="4"/>
        <v>0</v>
      </c>
      <c r="J36" s="33"/>
      <c r="K36" s="33"/>
      <c r="L36" s="33"/>
      <c r="M36" s="33"/>
      <c r="N36" s="33"/>
      <c r="O36" s="33"/>
      <c r="P36" s="33"/>
      <c r="Q36" s="6"/>
      <c r="R36" s="6"/>
    </row>
    <row r="37" spans="1:18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R37" si="34">SUM(F38:F43)</f>
        <v>7.5</v>
      </c>
      <c r="G37" s="6">
        <f t="shared" si="34"/>
        <v>17.5</v>
      </c>
      <c r="H37" s="6">
        <f t="shared" si="34"/>
        <v>33.5</v>
      </c>
      <c r="I37" s="31">
        <f t="shared" si="4"/>
        <v>48.5</v>
      </c>
      <c r="J37" s="33">
        <f t="shared" ref="J37:P37" si="35">SUM(J38:J43)</f>
        <v>40.119999999999997</v>
      </c>
      <c r="K37" s="33">
        <f t="shared" si="35"/>
        <v>1.4500000000000002</v>
      </c>
      <c r="L37" s="33">
        <f t="shared" si="35"/>
        <v>1.5</v>
      </c>
      <c r="M37" s="33">
        <f t="shared" si="35"/>
        <v>1.3900000000000001</v>
      </c>
      <c r="N37" s="33">
        <f t="shared" si="35"/>
        <v>1.54</v>
      </c>
      <c r="O37" s="33">
        <f t="shared" si="35"/>
        <v>1.37</v>
      </c>
      <c r="P37" s="33">
        <f t="shared" si="35"/>
        <v>1.1300000000000001</v>
      </c>
      <c r="Q37" s="6">
        <f t="shared" si="34"/>
        <v>55</v>
      </c>
      <c r="R37" s="6">
        <f t="shared" si="34"/>
        <v>59</v>
      </c>
    </row>
    <row r="38" spans="1:18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</v>
      </c>
      <c r="G38" s="6">
        <v>3</v>
      </c>
      <c r="H38" s="6">
        <v>19</v>
      </c>
      <c r="I38" s="31">
        <f t="shared" si="4"/>
        <v>22</v>
      </c>
      <c r="J38" s="33">
        <v>18.2</v>
      </c>
      <c r="K38" s="33">
        <v>0.66</v>
      </c>
      <c r="L38" s="33">
        <v>0.68</v>
      </c>
      <c r="M38" s="33">
        <v>0.63</v>
      </c>
      <c r="N38" s="33">
        <v>0.7</v>
      </c>
      <c r="O38" s="33">
        <v>0.62</v>
      </c>
      <c r="P38" s="33">
        <v>0.51</v>
      </c>
      <c r="Q38" s="6">
        <v>19</v>
      </c>
      <c r="R38" s="6">
        <v>19</v>
      </c>
    </row>
    <row r="39" spans="1:18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>
        <v>2</v>
      </c>
      <c r="H39" s="6">
        <v>2</v>
      </c>
      <c r="I39" s="31">
        <f t="shared" si="4"/>
        <v>2</v>
      </c>
      <c r="J39" s="33">
        <v>1.65</v>
      </c>
      <c r="K39" s="33">
        <v>0.06</v>
      </c>
      <c r="L39" s="33">
        <v>0.06</v>
      </c>
      <c r="M39" s="33">
        <v>0.06</v>
      </c>
      <c r="N39" s="33">
        <v>0.06</v>
      </c>
      <c r="O39" s="33">
        <v>0.06</v>
      </c>
      <c r="P39" s="33">
        <v>0.05</v>
      </c>
      <c r="Q39" s="6">
        <v>2</v>
      </c>
      <c r="R39" s="6">
        <v>4</v>
      </c>
    </row>
    <row r="40" spans="1:18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2.5</v>
      </c>
      <c r="G40" s="6">
        <v>2.5</v>
      </c>
      <c r="H40" s="6">
        <v>2.5</v>
      </c>
      <c r="I40" s="31">
        <f t="shared" si="4"/>
        <v>2.4999999999999996</v>
      </c>
      <c r="J40" s="33">
        <v>2.0699999999999998</v>
      </c>
      <c r="K40" s="33">
        <v>7.0000000000000007E-2</v>
      </c>
      <c r="L40" s="33">
        <v>0.08</v>
      </c>
      <c r="M40" s="33">
        <v>7.0000000000000007E-2</v>
      </c>
      <c r="N40" s="33">
        <v>0.08</v>
      </c>
      <c r="O40" s="33">
        <v>7.0000000000000007E-2</v>
      </c>
      <c r="P40" s="33">
        <v>0.06</v>
      </c>
      <c r="Q40" s="6">
        <v>3</v>
      </c>
      <c r="R40" s="6">
        <v>3</v>
      </c>
    </row>
    <row r="41" spans="1:18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4"/>
        <v>0</v>
      </c>
      <c r="J41" s="33"/>
      <c r="K41" s="33"/>
      <c r="L41" s="33"/>
      <c r="M41" s="33"/>
      <c r="N41" s="33"/>
      <c r="O41" s="33"/>
      <c r="P41" s="33"/>
      <c r="Q41" s="6">
        <v>1</v>
      </c>
      <c r="R41" s="6">
        <v>1</v>
      </c>
    </row>
    <row r="42" spans="1:18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4"/>
        <v>10</v>
      </c>
      <c r="J42" s="33">
        <v>8.27</v>
      </c>
      <c r="K42" s="33">
        <v>0.3</v>
      </c>
      <c r="L42" s="33">
        <v>0.31</v>
      </c>
      <c r="M42" s="33">
        <v>0.28999999999999998</v>
      </c>
      <c r="N42" s="33">
        <v>0.32</v>
      </c>
      <c r="O42" s="33">
        <v>0.28000000000000003</v>
      </c>
      <c r="P42" s="33">
        <v>0.23</v>
      </c>
      <c r="Q42" s="6">
        <v>30</v>
      </c>
      <c r="R42" s="6">
        <v>32</v>
      </c>
    </row>
    <row r="43" spans="1:18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10</v>
      </c>
      <c r="H43" s="6">
        <v>10</v>
      </c>
      <c r="I43" s="31">
        <f t="shared" si="4"/>
        <v>11.999999999999998</v>
      </c>
      <c r="J43" s="33">
        <v>9.93</v>
      </c>
      <c r="K43" s="33">
        <v>0.36</v>
      </c>
      <c r="L43" s="33">
        <v>0.37</v>
      </c>
      <c r="M43" s="33">
        <v>0.34</v>
      </c>
      <c r="N43" s="33">
        <v>0.38</v>
      </c>
      <c r="O43" s="33">
        <v>0.34</v>
      </c>
      <c r="P43" s="33">
        <v>0.28000000000000003</v>
      </c>
      <c r="Q43" s="6"/>
      <c r="R43" s="6"/>
    </row>
    <row r="44" spans="1:18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R44" si="36">SUM(F45:F49)</f>
        <v>103</v>
      </c>
      <c r="G44" s="6">
        <f t="shared" si="36"/>
        <v>105</v>
      </c>
      <c r="H44" s="6">
        <f t="shared" si="36"/>
        <v>115</v>
      </c>
      <c r="I44" s="31">
        <f t="shared" si="4"/>
        <v>115.50000000000001</v>
      </c>
      <c r="J44" s="33">
        <f t="shared" ref="J44:P44" si="37">SUM(J45:J49)</f>
        <v>95.570000000000007</v>
      </c>
      <c r="K44" s="33">
        <f t="shared" si="37"/>
        <v>3.45</v>
      </c>
      <c r="L44" s="33">
        <f t="shared" si="37"/>
        <v>3.58</v>
      </c>
      <c r="M44" s="33">
        <f t="shared" si="37"/>
        <v>3.29</v>
      </c>
      <c r="N44" s="33">
        <f t="shared" si="37"/>
        <v>3.7</v>
      </c>
      <c r="O44" s="33">
        <f t="shared" si="37"/>
        <v>3.28</v>
      </c>
      <c r="P44" s="33">
        <f t="shared" si="37"/>
        <v>2.63</v>
      </c>
      <c r="Q44" s="6">
        <f t="shared" si="36"/>
        <v>124</v>
      </c>
      <c r="R44" s="6">
        <f t="shared" si="36"/>
        <v>128.4</v>
      </c>
    </row>
    <row r="45" spans="1:18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16</v>
      </c>
      <c r="G45" s="6">
        <v>18</v>
      </c>
      <c r="H45" s="6">
        <v>17</v>
      </c>
      <c r="I45" s="31">
        <f t="shared" si="4"/>
        <v>17.499999999999996</v>
      </c>
      <c r="J45" s="33">
        <v>14.48</v>
      </c>
      <c r="K45" s="33">
        <v>0.52</v>
      </c>
      <c r="L45" s="33">
        <v>0.54</v>
      </c>
      <c r="M45" s="33">
        <v>0.5</v>
      </c>
      <c r="N45" s="33">
        <v>0.56000000000000005</v>
      </c>
      <c r="O45" s="33">
        <v>0.5</v>
      </c>
      <c r="P45" s="33">
        <v>0.4</v>
      </c>
      <c r="Q45" s="6">
        <v>19</v>
      </c>
      <c r="R45" s="6">
        <v>18</v>
      </c>
    </row>
    <row r="46" spans="1:18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4"/>
        <v>0</v>
      </c>
      <c r="J46" s="33"/>
      <c r="K46" s="33"/>
      <c r="L46" s="33"/>
      <c r="M46" s="33"/>
      <c r="N46" s="33"/>
      <c r="O46" s="33"/>
      <c r="P46" s="33"/>
      <c r="Q46" s="6"/>
      <c r="R46" s="6"/>
    </row>
    <row r="47" spans="1:18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4"/>
        <v>0</v>
      </c>
      <c r="J47" s="33"/>
      <c r="K47" s="33"/>
      <c r="L47" s="33"/>
      <c r="M47" s="33"/>
      <c r="N47" s="33"/>
      <c r="O47" s="33"/>
      <c r="P47" s="33"/>
      <c r="Q47" s="6"/>
      <c r="R47" s="6"/>
    </row>
    <row r="48" spans="1:18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4"/>
        <v>0</v>
      </c>
      <c r="J48" s="33"/>
      <c r="K48" s="33"/>
      <c r="L48" s="33"/>
      <c r="M48" s="33"/>
      <c r="N48" s="33"/>
      <c r="O48" s="33"/>
      <c r="P48" s="33"/>
      <c r="Q48" s="6"/>
      <c r="R48" s="6"/>
    </row>
    <row r="49" spans="1:18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87</v>
      </c>
      <c r="G49" s="6">
        <v>87</v>
      </c>
      <c r="H49" s="6">
        <v>98</v>
      </c>
      <c r="I49" s="31">
        <f t="shared" si="4"/>
        <v>98.000000000000028</v>
      </c>
      <c r="J49" s="33">
        <v>81.09</v>
      </c>
      <c r="K49" s="33">
        <v>2.93</v>
      </c>
      <c r="L49" s="33">
        <v>3.04</v>
      </c>
      <c r="M49" s="33">
        <v>2.79</v>
      </c>
      <c r="N49" s="33">
        <v>3.14</v>
      </c>
      <c r="O49" s="33">
        <v>2.78</v>
      </c>
      <c r="P49" s="33">
        <v>2.23</v>
      </c>
      <c r="Q49" s="6">
        <v>105</v>
      </c>
      <c r="R49" s="6">
        <v>110.4</v>
      </c>
    </row>
    <row r="50" spans="1:18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R50" si="38">SUM(F51:F52)</f>
        <v>20</v>
      </c>
      <c r="G50" s="18">
        <f t="shared" si="38"/>
        <v>20</v>
      </c>
      <c r="H50" s="18">
        <f t="shared" si="38"/>
        <v>20</v>
      </c>
      <c r="I50" s="31">
        <f t="shared" si="4"/>
        <v>40.499999999999993</v>
      </c>
      <c r="J50" s="32">
        <f t="shared" ref="J50:P50" si="39">SUM(J51:J52)</f>
        <v>33.51</v>
      </c>
      <c r="K50" s="32">
        <f t="shared" si="39"/>
        <v>1.21</v>
      </c>
      <c r="L50" s="32">
        <f t="shared" si="39"/>
        <v>1.26</v>
      </c>
      <c r="M50" s="32">
        <f t="shared" si="39"/>
        <v>1.1499999999999999</v>
      </c>
      <c r="N50" s="32">
        <f t="shared" si="39"/>
        <v>1.3</v>
      </c>
      <c r="O50" s="32">
        <f t="shared" si="39"/>
        <v>1.1499999999999999</v>
      </c>
      <c r="P50" s="32">
        <f t="shared" si="39"/>
        <v>0.92</v>
      </c>
      <c r="Q50" s="18">
        <f t="shared" si="38"/>
        <v>0</v>
      </c>
      <c r="R50" s="18">
        <f t="shared" si="38"/>
        <v>0</v>
      </c>
    </row>
    <row r="51" spans="1:18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20</v>
      </c>
      <c r="G51" s="6">
        <v>20</v>
      </c>
      <c r="H51" s="6">
        <v>20</v>
      </c>
      <c r="I51" s="31">
        <f t="shared" si="4"/>
        <v>0</v>
      </c>
      <c r="J51" s="33"/>
      <c r="K51" s="33"/>
      <c r="L51" s="33"/>
      <c r="M51" s="33"/>
      <c r="N51" s="33"/>
      <c r="O51" s="33"/>
      <c r="P51" s="33"/>
      <c r="Q51" s="6"/>
      <c r="R51" s="6"/>
    </row>
    <row r="52" spans="1:18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4"/>
        <v>40.499999999999993</v>
      </c>
      <c r="J52" s="33">
        <v>33.51</v>
      </c>
      <c r="K52" s="33">
        <v>1.21</v>
      </c>
      <c r="L52" s="33">
        <v>1.26</v>
      </c>
      <c r="M52" s="33">
        <v>1.1499999999999999</v>
      </c>
      <c r="N52" s="33">
        <v>1.3</v>
      </c>
      <c r="O52" s="33">
        <v>1.1499999999999999</v>
      </c>
      <c r="P52" s="33">
        <v>0.92</v>
      </c>
      <c r="Q52" s="6"/>
      <c r="R52" s="6"/>
    </row>
    <row r="53" spans="1:18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R53" si="40">SUM(F54:F56)</f>
        <v>2900</v>
      </c>
      <c r="G53" s="18">
        <f t="shared" si="40"/>
        <v>5690</v>
      </c>
      <c r="H53" s="18">
        <f t="shared" si="40"/>
        <v>5740</v>
      </c>
      <c r="I53" s="31">
        <f t="shared" si="4"/>
        <v>7618.9999999999991</v>
      </c>
      <c r="J53" s="32">
        <f t="shared" ref="J53:P53" si="41">SUM(J54:J56)</f>
        <v>6303.72</v>
      </c>
      <c r="K53" s="32">
        <f t="shared" si="41"/>
        <v>227.69</v>
      </c>
      <c r="L53" s="32">
        <f t="shared" si="41"/>
        <v>235.97</v>
      </c>
      <c r="M53" s="32">
        <f t="shared" si="41"/>
        <v>217.44</v>
      </c>
      <c r="N53" s="32">
        <f t="shared" si="41"/>
        <v>244.23</v>
      </c>
      <c r="O53" s="32">
        <f t="shared" si="41"/>
        <v>216.07</v>
      </c>
      <c r="P53" s="32">
        <f t="shared" si="41"/>
        <v>173.88</v>
      </c>
      <c r="Q53" s="18">
        <f t="shared" si="40"/>
        <v>6300</v>
      </c>
      <c r="R53" s="18">
        <f t="shared" si="40"/>
        <v>5800</v>
      </c>
    </row>
    <row r="54" spans="1:18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2900</v>
      </c>
      <c r="G54" s="6">
        <v>5690</v>
      </c>
      <c r="H54" s="6">
        <v>5740</v>
      </c>
      <c r="I54" s="31">
        <f t="shared" si="4"/>
        <v>7618.9999999999991</v>
      </c>
      <c r="J54" s="33">
        <v>6303.72</v>
      </c>
      <c r="K54" s="33">
        <v>227.69</v>
      </c>
      <c r="L54" s="33">
        <v>235.97</v>
      </c>
      <c r="M54" s="33">
        <v>217.44</v>
      </c>
      <c r="N54" s="33">
        <v>244.23</v>
      </c>
      <c r="O54" s="33">
        <v>216.07</v>
      </c>
      <c r="P54" s="33">
        <v>173.88</v>
      </c>
      <c r="Q54" s="6">
        <v>6300</v>
      </c>
      <c r="R54" s="6">
        <v>5800</v>
      </c>
    </row>
    <row r="55" spans="1:18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4"/>
        <v>0</v>
      </c>
      <c r="J55" s="33"/>
      <c r="K55" s="33"/>
      <c r="L55" s="33"/>
      <c r="M55" s="33"/>
      <c r="N55" s="33"/>
      <c r="O55" s="33"/>
      <c r="P55" s="33"/>
      <c r="Q55" s="6"/>
      <c r="R55" s="6"/>
    </row>
    <row r="56" spans="1:18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4"/>
        <v>0</v>
      </c>
      <c r="J56" s="33"/>
      <c r="K56" s="33"/>
      <c r="L56" s="33"/>
      <c r="M56" s="33"/>
      <c r="N56" s="33"/>
      <c r="O56" s="33"/>
      <c r="P56" s="33"/>
      <c r="Q56" s="6"/>
      <c r="R56" s="6"/>
    </row>
    <row r="57" spans="1:18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R57" si="42">F58</f>
        <v>0</v>
      </c>
      <c r="G57" s="18">
        <f t="shared" si="42"/>
        <v>0</v>
      </c>
      <c r="H57" s="18">
        <f t="shared" si="42"/>
        <v>0</v>
      </c>
      <c r="I57" s="31">
        <f t="shared" si="4"/>
        <v>0</v>
      </c>
      <c r="J57" s="32">
        <f t="shared" ref="J57:P57" si="43">J58</f>
        <v>0</v>
      </c>
      <c r="K57" s="32">
        <f t="shared" si="43"/>
        <v>0</v>
      </c>
      <c r="L57" s="32">
        <f t="shared" si="43"/>
        <v>0</v>
      </c>
      <c r="M57" s="32">
        <f t="shared" si="43"/>
        <v>0</v>
      </c>
      <c r="N57" s="32">
        <f t="shared" si="43"/>
        <v>0</v>
      </c>
      <c r="O57" s="32">
        <f t="shared" si="43"/>
        <v>0</v>
      </c>
      <c r="P57" s="32">
        <f t="shared" si="43"/>
        <v>0</v>
      </c>
      <c r="Q57" s="18">
        <f t="shared" si="42"/>
        <v>0</v>
      </c>
      <c r="R57" s="18">
        <f t="shared" si="42"/>
        <v>0</v>
      </c>
    </row>
    <row r="58" spans="1:18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4"/>
        <v>0</v>
      </c>
      <c r="J58" s="33"/>
      <c r="K58" s="33"/>
      <c r="L58" s="33"/>
      <c r="M58" s="33"/>
      <c r="N58" s="33"/>
      <c r="O58" s="33"/>
      <c r="P58" s="33"/>
      <c r="Q58" s="6"/>
      <c r="R58" s="6"/>
    </row>
    <row r="59" spans="1:18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R59" si="44">F60</f>
        <v>0</v>
      </c>
      <c r="G59" s="18">
        <f t="shared" si="44"/>
        <v>0</v>
      </c>
      <c r="H59" s="18">
        <f t="shared" si="44"/>
        <v>0</v>
      </c>
      <c r="I59" s="31">
        <f t="shared" si="4"/>
        <v>0</v>
      </c>
      <c r="J59" s="32">
        <f t="shared" ref="J59:P59" si="45">J60</f>
        <v>0</v>
      </c>
      <c r="K59" s="32">
        <f t="shared" si="45"/>
        <v>0</v>
      </c>
      <c r="L59" s="32">
        <f t="shared" si="45"/>
        <v>0</v>
      </c>
      <c r="M59" s="32">
        <f t="shared" si="45"/>
        <v>0</v>
      </c>
      <c r="N59" s="32">
        <f t="shared" si="45"/>
        <v>0</v>
      </c>
      <c r="O59" s="32">
        <f t="shared" si="45"/>
        <v>0</v>
      </c>
      <c r="P59" s="32">
        <f t="shared" si="45"/>
        <v>0</v>
      </c>
      <c r="Q59" s="18">
        <f t="shared" si="44"/>
        <v>0</v>
      </c>
      <c r="R59" s="18">
        <f t="shared" si="44"/>
        <v>0</v>
      </c>
    </row>
    <row r="60" spans="1:18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R60" si="46">F61+F63</f>
        <v>0</v>
      </c>
      <c r="G60" s="18">
        <f t="shared" si="46"/>
        <v>0</v>
      </c>
      <c r="H60" s="18">
        <f t="shared" si="46"/>
        <v>0</v>
      </c>
      <c r="I60" s="31">
        <f t="shared" si="4"/>
        <v>0</v>
      </c>
      <c r="J60" s="32">
        <f t="shared" ref="J60:P60" si="47">J61+J63</f>
        <v>0</v>
      </c>
      <c r="K60" s="32">
        <f t="shared" si="47"/>
        <v>0</v>
      </c>
      <c r="L60" s="32">
        <f t="shared" si="47"/>
        <v>0</v>
      </c>
      <c r="M60" s="32">
        <f t="shared" si="47"/>
        <v>0</v>
      </c>
      <c r="N60" s="32">
        <f t="shared" si="47"/>
        <v>0</v>
      </c>
      <c r="O60" s="32">
        <f t="shared" si="47"/>
        <v>0</v>
      </c>
      <c r="P60" s="32">
        <f t="shared" si="47"/>
        <v>0</v>
      </c>
      <c r="Q60" s="18">
        <f t="shared" si="46"/>
        <v>0</v>
      </c>
      <c r="R60" s="18">
        <f t="shared" si="46"/>
        <v>0</v>
      </c>
    </row>
    <row r="61" spans="1:18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R61" si="48">F62</f>
        <v>0</v>
      </c>
      <c r="G61" s="18">
        <f t="shared" si="48"/>
        <v>0</v>
      </c>
      <c r="H61" s="18">
        <f t="shared" si="48"/>
        <v>0</v>
      </c>
      <c r="I61" s="31">
        <f t="shared" si="4"/>
        <v>0</v>
      </c>
      <c r="J61" s="32">
        <f t="shared" ref="J61:P61" si="49">J62</f>
        <v>0</v>
      </c>
      <c r="K61" s="32">
        <f t="shared" si="49"/>
        <v>0</v>
      </c>
      <c r="L61" s="32">
        <f t="shared" si="49"/>
        <v>0</v>
      </c>
      <c r="M61" s="32">
        <f t="shared" si="49"/>
        <v>0</v>
      </c>
      <c r="N61" s="32">
        <f t="shared" si="49"/>
        <v>0</v>
      </c>
      <c r="O61" s="32">
        <f t="shared" si="49"/>
        <v>0</v>
      </c>
      <c r="P61" s="32">
        <f t="shared" si="49"/>
        <v>0</v>
      </c>
      <c r="Q61" s="18">
        <f t="shared" si="48"/>
        <v>0</v>
      </c>
      <c r="R61" s="18">
        <f t="shared" si="48"/>
        <v>0</v>
      </c>
    </row>
    <row r="62" spans="1:18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4"/>
        <v>0</v>
      </c>
      <c r="J62" s="33"/>
      <c r="K62" s="33"/>
      <c r="L62" s="33"/>
      <c r="M62" s="33"/>
      <c r="N62" s="33"/>
      <c r="O62" s="33"/>
      <c r="P62" s="33"/>
      <c r="Q62" s="6"/>
      <c r="R62" s="6"/>
    </row>
    <row r="63" spans="1:18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4"/>
        <v>0</v>
      </c>
      <c r="J63" s="32"/>
      <c r="K63" s="32"/>
      <c r="L63" s="32"/>
      <c r="M63" s="32"/>
      <c r="N63" s="32"/>
      <c r="O63" s="32"/>
      <c r="P63" s="32"/>
      <c r="Q63" s="18"/>
      <c r="R63" s="18"/>
    </row>
    <row r="64" spans="1:18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R64" si="50">F65+F71</f>
        <v>0</v>
      </c>
      <c r="G64" s="18">
        <f t="shared" si="50"/>
        <v>0</v>
      </c>
      <c r="H64" s="18">
        <f t="shared" si="50"/>
        <v>0</v>
      </c>
      <c r="I64" s="31">
        <f t="shared" si="4"/>
        <v>0</v>
      </c>
      <c r="J64" s="32">
        <f t="shared" ref="J64:P64" si="51">J65+J71</f>
        <v>0</v>
      </c>
      <c r="K64" s="32">
        <f t="shared" si="51"/>
        <v>0</v>
      </c>
      <c r="L64" s="32">
        <f t="shared" si="51"/>
        <v>0</v>
      </c>
      <c r="M64" s="32">
        <f t="shared" si="51"/>
        <v>0</v>
      </c>
      <c r="N64" s="32">
        <f t="shared" si="51"/>
        <v>0</v>
      </c>
      <c r="O64" s="32">
        <f t="shared" si="51"/>
        <v>0</v>
      </c>
      <c r="P64" s="32">
        <f t="shared" si="51"/>
        <v>0</v>
      </c>
      <c r="Q64" s="18">
        <f t="shared" si="50"/>
        <v>0</v>
      </c>
      <c r="R64" s="18">
        <f t="shared" si="50"/>
        <v>0</v>
      </c>
    </row>
    <row r="65" spans="1:18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R65" si="52">F66+F69</f>
        <v>0</v>
      </c>
      <c r="G65" s="18">
        <f t="shared" si="52"/>
        <v>0</v>
      </c>
      <c r="H65" s="18">
        <f t="shared" si="52"/>
        <v>0</v>
      </c>
      <c r="I65" s="31">
        <f t="shared" si="4"/>
        <v>0</v>
      </c>
      <c r="J65" s="32">
        <f t="shared" ref="J65:P65" si="53">J66+J69</f>
        <v>0</v>
      </c>
      <c r="K65" s="32">
        <f t="shared" si="53"/>
        <v>0</v>
      </c>
      <c r="L65" s="32">
        <f t="shared" si="53"/>
        <v>0</v>
      </c>
      <c r="M65" s="32">
        <f t="shared" si="53"/>
        <v>0</v>
      </c>
      <c r="N65" s="32">
        <f t="shared" si="53"/>
        <v>0</v>
      </c>
      <c r="O65" s="32">
        <f t="shared" si="53"/>
        <v>0</v>
      </c>
      <c r="P65" s="32">
        <f t="shared" si="53"/>
        <v>0</v>
      </c>
      <c r="Q65" s="18">
        <f t="shared" si="52"/>
        <v>0</v>
      </c>
      <c r="R65" s="18">
        <f t="shared" si="52"/>
        <v>0</v>
      </c>
    </row>
    <row r="66" spans="1:18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R67" si="54">F67</f>
        <v>0</v>
      </c>
      <c r="G66" s="18">
        <f t="shared" si="54"/>
        <v>0</v>
      </c>
      <c r="H66" s="18">
        <f t="shared" si="54"/>
        <v>0</v>
      </c>
      <c r="I66" s="31">
        <f t="shared" si="4"/>
        <v>0</v>
      </c>
      <c r="J66" s="32">
        <f t="shared" ref="J66:P67" si="55">J67</f>
        <v>0</v>
      </c>
      <c r="K66" s="32">
        <f t="shared" si="55"/>
        <v>0</v>
      </c>
      <c r="L66" s="32">
        <f t="shared" si="55"/>
        <v>0</v>
      </c>
      <c r="M66" s="32">
        <f t="shared" si="55"/>
        <v>0</v>
      </c>
      <c r="N66" s="32">
        <f t="shared" si="55"/>
        <v>0</v>
      </c>
      <c r="O66" s="32">
        <f t="shared" si="55"/>
        <v>0</v>
      </c>
      <c r="P66" s="32">
        <f t="shared" si="55"/>
        <v>0</v>
      </c>
      <c r="Q66" s="18">
        <f t="shared" si="54"/>
        <v>0</v>
      </c>
      <c r="R66" s="18">
        <f t="shared" si="54"/>
        <v>0</v>
      </c>
    </row>
    <row r="67" spans="1:18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4"/>
        <v>0</v>
      </c>
      <c r="G67" s="18">
        <f t="shared" si="54"/>
        <v>0</v>
      </c>
      <c r="H67" s="18">
        <f t="shared" si="54"/>
        <v>0</v>
      </c>
      <c r="I67" s="31">
        <f t="shared" si="4"/>
        <v>0</v>
      </c>
      <c r="J67" s="32">
        <f t="shared" si="55"/>
        <v>0</v>
      </c>
      <c r="K67" s="32">
        <f t="shared" si="55"/>
        <v>0</v>
      </c>
      <c r="L67" s="32">
        <f t="shared" si="55"/>
        <v>0</v>
      </c>
      <c r="M67" s="32">
        <f t="shared" si="55"/>
        <v>0</v>
      </c>
      <c r="N67" s="32">
        <f t="shared" si="55"/>
        <v>0</v>
      </c>
      <c r="O67" s="32">
        <f t="shared" si="55"/>
        <v>0</v>
      </c>
      <c r="P67" s="32">
        <f t="shared" si="55"/>
        <v>0</v>
      </c>
      <c r="Q67" s="18">
        <f t="shared" si="54"/>
        <v>0</v>
      </c>
      <c r="R67" s="18">
        <f t="shared" si="54"/>
        <v>0</v>
      </c>
    </row>
    <row r="68" spans="1:18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4"/>
        <v>0</v>
      </c>
      <c r="J68" s="33"/>
      <c r="K68" s="33"/>
      <c r="L68" s="33"/>
      <c r="M68" s="33"/>
      <c r="N68" s="33"/>
      <c r="O68" s="33"/>
      <c r="P68" s="33"/>
      <c r="Q68" s="6"/>
      <c r="R68" s="6"/>
    </row>
    <row r="69" spans="1:18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R69" si="56">F70</f>
        <v>0</v>
      </c>
      <c r="G69" s="18">
        <f t="shared" si="56"/>
        <v>0</v>
      </c>
      <c r="H69" s="18">
        <f t="shared" si="56"/>
        <v>0</v>
      </c>
      <c r="I69" s="31">
        <f t="shared" si="4"/>
        <v>0</v>
      </c>
      <c r="J69" s="32">
        <f t="shared" ref="J69:P69" si="57">J70</f>
        <v>0</v>
      </c>
      <c r="K69" s="32">
        <f t="shared" si="57"/>
        <v>0</v>
      </c>
      <c r="L69" s="32">
        <f t="shared" si="57"/>
        <v>0</v>
      </c>
      <c r="M69" s="32">
        <f t="shared" si="57"/>
        <v>0</v>
      </c>
      <c r="N69" s="32">
        <f t="shared" si="57"/>
        <v>0</v>
      </c>
      <c r="O69" s="32">
        <f t="shared" si="57"/>
        <v>0</v>
      </c>
      <c r="P69" s="32">
        <f t="shared" si="57"/>
        <v>0</v>
      </c>
      <c r="Q69" s="18">
        <f t="shared" si="56"/>
        <v>0</v>
      </c>
      <c r="R69" s="18">
        <f t="shared" si="56"/>
        <v>0</v>
      </c>
    </row>
    <row r="70" spans="1:18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4"/>
        <v>0</v>
      </c>
      <c r="J70" s="33"/>
      <c r="K70" s="33"/>
      <c r="L70" s="33"/>
      <c r="M70" s="33"/>
      <c r="N70" s="33"/>
      <c r="O70" s="33"/>
      <c r="P70" s="33"/>
      <c r="Q70" s="6"/>
      <c r="R70" s="6"/>
    </row>
    <row r="71" spans="1:18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R71" si="58">F72</f>
        <v>0</v>
      </c>
      <c r="G71" s="18">
        <f t="shared" si="58"/>
        <v>0</v>
      </c>
      <c r="H71" s="18">
        <f t="shared" si="58"/>
        <v>0</v>
      </c>
      <c r="I71" s="31">
        <f t="shared" si="4"/>
        <v>0</v>
      </c>
      <c r="J71" s="32">
        <f t="shared" ref="J71:P71" si="59">J72</f>
        <v>0</v>
      </c>
      <c r="K71" s="32">
        <f t="shared" si="59"/>
        <v>0</v>
      </c>
      <c r="L71" s="32">
        <f t="shared" si="59"/>
        <v>0</v>
      </c>
      <c r="M71" s="32">
        <f t="shared" si="59"/>
        <v>0</v>
      </c>
      <c r="N71" s="32">
        <f t="shared" si="59"/>
        <v>0</v>
      </c>
      <c r="O71" s="32">
        <f t="shared" si="59"/>
        <v>0</v>
      </c>
      <c r="P71" s="32">
        <f t="shared" si="59"/>
        <v>0</v>
      </c>
      <c r="Q71" s="18">
        <f t="shared" si="58"/>
        <v>0</v>
      </c>
      <c r="R71" s="18">
        <f t="shared" si="58"/>
        <v>0</v>
      </c>
    </row>
    <row r="72" spans="1:18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60">SUM(J72:P72)</f>
        <v>0</v>
      </c>
      <c r="J72" s="32"/>
      <c r="K72" s="32"/>
      <c r="L72" s="32"/>
      <c r="M72" s="32"/>
      <c r="N72" s="32"/>
      <c r="O72" s="32"/>
      <c r="P72" s="32"/>
      <c r="Q72" s="18"/>
      <c r="R72" s="18"/>
    </row>
    <row r="73" spans="1:18" ht="21.75" x14ac:dyDescent="0.65">
      <c r="A73" s="1"/>
      <c r="B73" s="1"/>
      <c r="C73" s="1"/>
      <c r="D73" s="1"/>
      <c r="E73" s="1"/>
    </row>
    <row r="74" spans="1:18" ht="21.75" x14ac:dyDescent="0.65">
      <c r="A74" s="1"/>
      <c r="B74" s="1"/>
      <c r="C74" s="1"/>
      <c r="D74" s="1"/>
      <c r="E74" s="1"/>
    </row>
    <row r="75" spans="1:18" ht="21.75" x14ac:dyDescent="0.65">
      <c r="A75" s="1"/>
      <c r="B75" s="1"/>
      <c r="C75" s="1"/>
      <c r="D75" s="1"/>
      <c r="E75" s="1"/>
    </row>
    <row r="76" spans="1:18" ht="21.75" x14ac:dyDescent="0.65">
      <c r="A76" s="1"/>
      <c r="B76" s="1"/>
      <c r="C76" s="1"/>
      <c r="D76" s="1"/>
      <c r="E76" s="1"/>
    </row>
    <row r="77" spans="1:18" ht="21.75" x14ac:dyDescent="0.65">
      <c r="A77" s="1"/>
      <c r="B77" s="1"/>
      <c r="C77" s="1"/>
      <c r="D77" s="1"/>
      <c r="E77" s="1"/>
    </row>
    <row r="78" spans="1:18" ht="21.75" x14ac:dyDescent="0.65">
      <c r="A78" s="1"/>
      <c r="B78" s="1"/>
      <c r="C78" s="1"/>
      <c r="D78" s="1"/>
      <c r="E78" s="1"/>
    </row>
    <row r="79" spans="1:18" ht="21.75" x14ac:dyDescent="0.65">
      <c r="A79" s="1"/>
      <c r="B79" s="1"/>
      <c r="C79" s="1"/>
      <c r="D79" s="1"/>
      <c r="E79" s="1"/>
    </row>
    <row r="80" spans="1:18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T107"/>
  <sheetViews>
    <sheetView zoomScaleNormal="100" zoomScalePageLayoutView="80" workbookViewId="0">
      <selection activeCell="E9" sqref="E9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9.140625" bestFit="1" customWidth="1"/>
    <col min="9" max="9" width="12.7109375" bestFit="1" customWidth="1"/>
    <col min="10" max="11" width="12" hidden="1" customWidth="1" outlineLevel="1"/>
    <col min="12" max="18" width="9.140625" hidden="1" customWidth="1" outlineLevel="1"/>
    <col min="19" max="19" width="9.140625" bestFit="1" customWidth="1" collapsed="1"/>
  </cols>
  <sheetData>
    <row r="1" spans="1:20" ht="24.75" x14ac:dyDescent="0.75">
      <c r="A1" s="3" t="s">
        <v>54</v>
      </c>
    </row>
    <row r="2" spans="1:20" ht="24.75" x14ac:dyDescent="0.75">
      <c r="A2" s="3" t="s">
        <v>55</v>
      </c>
    </row>
    <row r="3" spans="1:20" ht="19.5" x14ac:dyDescent="0.55000000000000004">
      <c r="A3" s="21" t="s">
        <v>124</v>
      </c>
    </row>
    <row r="4" spans="1:20" ht="24.75" x14ac:dyDescent="0.75">
      <c r="A4" s="3" t="s">
        <v>125</v>
      </c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</row>
    <row r="6" spans="1:20" ht="13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272</v>
      </c>
      <c r="L6" s="28" t="s">
        <v>273</v>
      </c>
      <c r="M6" s="28" t="s">
        <v>274</v>
      </c>
      <c r="N6" s="28" t="s">
        <v>275</v>
      </c>
      <c r="O6" s="28" t="s">
        <v>276</v>
      </c>
      <c r="P6" s="28" t="s">
        <v>277</v>
      </c>
      <c r="Q6" s="28" t="s">
        <v>278</v>
      </c>
      <c r="R6" s="28" t="s">
        <v>279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3296</v>
      </c>
      <c r="G7" s="18">
        <f t="shared" si="0"/>
        <v>6420</v>
      </c>
      <c r="H7" s="18">
        <f t="shared" si="0"/>
        <v>9208</v>
      </c>
      <c r="I7" s="31">
        <f>SUM(J7:R7)</f>
        <v>9872</v>
      </c>
      <c r="J7" s="32">
        <f t="shared" ref="J7:R7" si="1">J8+J64</f>
        <v>7791.7000000000007</v>
      </c>
      <c r="K7" s="32">
        <f t="shared" si="1"/>
        <v>234.9</v>
      </c>
      <c r="L7" s="32">
        <f t="shared" si="1"/>
        <v>269.89999999999998</v>
      </c>
      <c r="M7" s="32">
        <f t="shared" si="1"/>
        <v>287.89999999999998</v>
      </c>
      <c r="N7" s="32">
        <f t="shared" si="1"/>
        <v>255.40000000000003</v>
      </c>
      <c r="O7" s="32">
        <f t="shared" si="1"/>
        <v>247.7</v>
      </c>
      <c r="P7" s="32">
        <f t="shared" si="1"/>
        <v>224.5</v>
      </c>
      <c r="Q7" s="32">
        <f t="shared" si="1"/>
        <v>283.3</v>
      </c>
      <c r="R7" s="32">
        <f t="shared" si="1"/>
        <v>276.70000000000005</v>
      </c>
      <c r="S7" s="18">
        <f t="shared" ref="S7:T7" si="2">S8+S64</f>
        <v>8679</v>
      </c>
      <c r="T7" s="18">
        <f t="shared" si="2"/>
        <v>7310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3">F9+F59</f>
        <v>3296</v>
      </c>
      <c r="G8" s="18">
        <f t="shared" si="3"/>
        <v>6420</v>
      </c>
      <c r="H8" s="18">
        <f t="shared" si="3"/>
        <v>9208</v>
      </c>
      <c r="I8" s="31">
        <f t="shared" ref="I8:I71" si="4">SUM(J8:R8)</f>
        <v>9872</v>
      </c>
      <c r="J8" s="32">
        <f t="shared" ref="J8:R8" si="5">J9+J59</f>
        <v>7791.7000000000007</v>
      </c>
      <c r="K8" s="32">
        <f t="shared" si="5"/>
        <v>234.9</v>
      </c>
      <c r="L8" s="32">
        <f t="shared" si="5"/>
        <v>269.89999999999998</v>
      </c>
      <c r="M8" s="32">
        <f t="shared" si="5"/>
        <v>287.89999999999998</v>
      </c>
      <c r="N8" s="32">
        <f t="shared" si="5"/>
        <v>255.40000000000003</v>
      </c>
      <c r="O8" s="32">
        <f t="shared" si="5"/>
        <v>247.7</v>
      </c>
      <c r="P8" s="32">
        <f t="shared" si="5"/>
        <v>224.5</v>
      </c>
      <c r="Q8" s="32">
        <f t="shared" si="5"/>
        <v>283.3</v>
      </c>
      <c r="R8" s="32">
        <f t="shared" si="5"/>
        <v>276.70000000000005</v>
      </c>
      <c r="S8" s="18">
        <f t="shared" si="3"/>
        <v>8679</v>
      </c>
      <c r="T8" s="18">
        <f t="shared" si="3"/>
        <v>7310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6">F10+F28</f>
        <v>3296</v>
      </c>
      <c r="G9" s="18">
        <f t="shared" si="6"/>
        <v>6420</v>
      </c>
      <c r="H9" s="18">
        <f t="shared" si="6"/>
        <v>9208</v>
      </c>
      <c r="I9" s="31">
        <f t="shared" si="4"/>
        <v>9872</v>
      </c>
      <c r="J9" s="32">
        <f t="shared" ref="J9:R9" si="7">J10+J28</f>
        <v>7791.7000000000007</v>
      </c>
      <c r="K9" s="32">
        <f t="shared" si="7"/>
        <v>234.9</v>
      </c>
      <c r="L9" s="32">
        <f t="shared" si="7"/>
        <v>269.89999999999998</v>
      </c>
      <c r="M9" s="32">
        <f t="shared" si="7"/>
        <v>287.89999999999998</v>
      </c>
      <c r="N9" s="32">
        <f t="shared" si="7"/>
        <v>255.40000000000003</v>
      </c>
      <c r="O9" s="32">
        <f t="shared" si="7"/>
        <v>247.7</v>
      </c>
      <c r="P9" s="32">
        <f t="shared" si="7"/>
        <v>224.5</v>
      </c>
      <c r="Q9" s="32">
        <f t="shared" si="7"/>
        <v>283.3</v>
      </c>
      <c r="R9" s="32">
        <f t="shared" si="7"/>
        <v>276.70000000000005</v>
      </c>
      <c r="S9" s="18">
        <f t="shared" si="6"/>
        <v>8679</v>
      </c>
      <c r="T9" s="18">
        <f t="shared" si="6"/>
        <v>7310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8">F11</f>
        <v>601</v>
      </c>
      <c r="G10" s="18">
        <f t="shared" si="8"/>
        <v>690</v>
      </c>
      <c r="H10" s="18">
        <f t="shared" si="8"/>
        <v>974</v>
      </c>
      <c r="I10" s="31">
        <f t="shared" si="4"/>
        <v>1213</v>
      </c>
      <c r="J10" s="32">
        <f t="shared" ref="J10:R10" si="9">J11</f>
        <v>957.37999999999988</v>
      </c>
      <c r="K10" s="32">
        <f t="shared" si="9"/>
        <v>28.88</v>
      </c>
      <c r="L10" s="32">
        <f t="shared" si="9"/>
        <v>33.130000000000003</v>
      </c>
      <c r="M10" s="32">
        <f t="shared" si="9"/>
        <v>35.309999999999995</v>
      </c>
      <c r="N10" s="32">
        <f t="shared" si="9"/>
        <v>31.42</v>
      </c>
      <c r="O10" s="32">
        <f t="shared" si="9"/>
        <v>30.44</v>
      </c>
      <c r="P10" s="32">
        <f t="shared" si="9"/>
        <v>27.66</v>
      </c>
      <c r="Q10" s="32">
        <f t="shared" si="9"/>
        <v>34.809999999999995</v>
      </c>
      <c r="R10" s="32">
        <f t="shared" si="9"/>
        <v>33.97</v>
      </c>
      <c r="S10" s="18">
        <f t="shared" si="8"/>
        <v>1551</v>
      </c>
      <c r="T10" s="18">
        <f t="shared" si="8"/>
        <v>1892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10">F12+F16+F18+F21+F25</f>
        <v>601</v>
      </c>
      <c r="G11" s="18">
        <f t="shared" ref="G11" si="11">G12+G16+G18+G21+G25</f>
        <v>690</v>
      </c>
      <c r="H11" s="18">
        <f t="shared" ref="H11" si="12">H12+H16+H18+H21+H25</f>
        <v>974</v>
      </c>
      <c r="I11" s="31">
        <f t="shared" si="4"/>
        <v>1213</v>
      </c>
      <c r="J11" s="32">
        <f t="shared" ref="J11:R11" si="13">J12+J16+J18+J21+J25</f>
        <v>957.37999999999988</v>
      </c>
      <c r="K11" s="32">
        <f t="shared" si="13"/>
        <v>28.88</v>
      </c>
      <c r="L11" s="32">
        <f t="shared" si="13"/>
        <v>33.130000000000003</v>
      </c>
      <c r="M11" s="32">
        <f t="shared" si="13"/>
        <v>35.309999999999995</v>
      </c>
      <c r="N11" s="32">
        <f t="shared" si="13"/>
        <v>31.42</v>
      </c>
      <c r="O11" s="32">
        <f t="shared" si="13"/>
        <v>30.44</v>
      </c>
      <c r="P11" s="32">
        <f t="shared" si="13"/>
        <v>27.66</v>
      </c>
      <c r="Q11" s="32">
        <f t="shared" si="13"/>
        <v>34.809999999999995</v>
      </c>
      <c r="R11" s="32">
        <f t="shared" si="13"/>
        <v>33.97</v>
      </c>
      <c r="S11" s="18">
        <f t="shared" ref="S11" si="14">S12+S16+S18+S21+S25</f>
        <v>1551</v>
      </c>
      <c r="T11" s="18">
        <f t="shared" ref="T11" si="15">T12+T16+T18+T21+T25</f>
        <v>1892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16">SUM(F13:F15)</f>
        <v>95</v>
      </c>
      <c r="G12" s="6">
        <f t="shared" si="16"/>
        <v>98</v>
      </c>
      <c r="H12" s="6">
        <f t="shared" si="16"/>
        <v>80</v>
      </c>
      <c r="I12" s="31">
        <f t="shared" si="4"/>
        <v>139.99999999999994</v>
      </c>
      <c r="J12" s="33">
        <f t="shared" ref="J12:R12" si="17">SUM(J13:J15)</f>
        <v>110.49</v>
      </c>
      <c r="K12" s="33">
        <f t="shared" si="17"/>
        <v>3.34</v>
      </c>
      <c r="L12" s="33">
        <f t="shared" si="17"/>
        <v>3.83</v>
      </c>
      <c r="M12" s="33">
        <f t="shared" si="17"/>
        <v>4.07</v>
      </c>
      <c r="N12" s="33">
        <f t="shared" si="17"/>
        <v>3.63</v>
      </c>
      <c r="O12" s="33">
        <f t="shared" si="17"/>
        <v>3.51</v>
      </c>
      <c r="P12" s="33">
        <f t="shared" si="17"/>
        <v>3.2</v>
      </c>
      <c r="Q12" s="33">
        <f t="shared" si="17"/>
        <v>4.01</v>
      </c>
      <c r="R12" s="33">
        <f t="shared" si="17"/>
        <v>3.92</v>
      </c>
      <c r="S12" s="6">
        <f t="shared" si="16"/>
        <v>173</v>
      </c>
      <c r="T12" s="6">
        <f t="shared" si="16"/>
        <v>347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70</v>
      </c>
      <c r="G13" s="6">
        <v>78</v>
      </c>
      <c r="H13" s="6">
        <v>65</v>
      </c>
      <c r="I13" s="31">
        <f t="shared" si="4"/>
        <v>119.99999999999999</v>
      </c>
      <c r="J13" s="33">
        <v>94.71</v>
      </c>
      <c r="K13" s="33">
        <v>2.86</v>
      </c>
      <c r="L13" s="33">
        <v>3.28</v>
      </c>
      <c r="M13" s="33">
        <v>3.49</v>
      </c>
      <c r="N13" s="33">
        <v>3.11</v>
      </c>
      <c r="O13" s="33">
        <v>3.01</v>
      </c>
      <c r="P13" s="33">
        <v>2.74</v>
      </c>
      <c r="Q13" s="33">
        <v>3.44</v>
      </c>
      <c r="R13" s="33">
        <v>3.36</v>
      </c>
      <c r="S13" s="6">
        <v>152</v>
      </c>
      <c r="T13" s="6">
        <v>320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4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25</v>
      </c>
      <c r="G15" s="6">
        <v>20</v>
      </c>
      <c r="H15" s="6">
        <v>15</v>
      </c>
      <c r="I15" s="31">
        <f t="shared" si="4"/>
        <v>19.999999999999996</v>
      </c>
      <c r="J15" s="33">
        <v>15.78</v>
      </c>
      <c r="K15" s="33">
        <v>0.48</v>
      </c>
      <c r="L15" s="33">
        <v>0.55000000000000004</v>
      </c>
      <c r="M15" s="33">
        <v>0.57999999999999996</v>
      </c>
      <c r="N15" s="33">
        <v>0.52</v>
      </c>
      <c r="O15" s="33">
        <v>0.5</v>
      </c>
      <c r="P15" s="33">
        <v>0.46</v>
      </c>
      <c r="Q15" s="33">
        <v>0.56999999999999995</v>
      </c>
      <c r="R15" s="33">
        <v>0.56000000000000005</v>
      </c>
      <c r="S15" s="6">
        <v>21</v>
      </c>
      <c r="T15" s="6">
        <v>27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18">F17</f>
        <v>7</v>
      </c>
      <c r="G16" s="6">
        <f t="shared" si="18"/>
        <v>8</v>
      </c>
      <c r="H16" s="6">
        <f t="shared" si="18"/>
        <v>10</v>
      </c>
      <c r="I16" s="31">
        <f t="shared" si="4"/>
        <v>16.000000000000004</v>
      </c>
      <c r="J16" s="33">
        <f t="shared" ref="J16:R16" si="19">J17</f>
        <v>12.63</v>
      </c>
      <c r="K16" s="33">
        <f t="shared" si="19"/>
        <v>0.38</v>
      </c>
      <c r="L16" s="33">
        <f t="shared" si="19"/>
        <v>0.44</v>
      </c>
      <c r="M16" s="33">
        <f t="shared" si="19"/>
        <v>0.47</v>
      </c>
      <c r="N16" s="33">
        <f t="shared" si="19"/>
        <v>0.41</v>
      </c>
      <c r="O16" s="33">
        <f t="shared" si="19"/>
        <v>0.4</v>
      </c>
      <c r="P16" s="33">
        <f t="shared" si="19"/>
        <v>0.36</v>
      </c>
      <c r="Q16" s="33">
        <f t="shared" si="19"/>
        <v>0.46</v>
      </c>
      <c r="R16" s="33">
        <f t="shared" si="19"/>
        <v>0.45</v>
      </c>
      <c r="S16" s="6">
        <f t="shared" si="18"/>
        <v>17</v>
      </c>
      <c r="T16" s="6">
        <f t="shared" si="18"/>
        <v>22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7</v>
      </c>
      <c r="G17" s="6">
        <v>8</v>
      </c>
      <c r="H17" s="6">
        <v>10</v>
      </c>
      <c r="I17" s="31">
        <f t="shared" si="4"/>
        <v>16.000000000000004</v>
      </c>
      <c r="J17" s="33">
        <v>12.63</v>
      </c>
      <c r="K17" s="33">
        <v>0.38</v>
      </c>
      <c r="L17" s="33">
        <v>0.44</v>
      </c>
      <c r="M17" s="33">
        <v>0.47</v>
      </c>
      <c r="N17" s="33">
        <v>0.41</v>
      </c>
      <c r="O17" s="33">
        <v>0.4</v>
      </c>
      <c r="P17" s="33">
        <v>0.36</v>
      </c>
      <c r="Q17" s="33">
        <v>0.46</v>
      </c>
      <c r="R17" s="33">
        <v>0.45</v>
      </c>
      <c r="S17" s="6">
        <v>17</v>
      </c>
      <c r="T17" s="6">
        <v>22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20">SUM(F19:F20)</f>
        <v>14</v>
      </c>
      <c r="G18" s="6">
        <f t="shared" si="20"/>
        <v>19</v>
      </c>
      <c r="H18" s="6">
        <f t="shared" si="20"/>
        <v>19</v>
      </c>
      <c r="I18" s="31">
        <f t="shared" si="4"/>
        <v>26.000000000000004</v>
      </c>
      <c r="J18" s="33">
        <f t="shared" ref="J18:R18" si="21">SUM(J19:J20)</f>
        <v>20.53</v>
      </c>
      <c r="K18" s="33">
        <f t="shared" si="21"/>
        <v>0.62</v>
      </c>
      <c r="L18" s="33">
        <f t="shared" si="21"/>
        <v>0.71</v>
      </c>
      <c r="M18" s="33">
        <f t="shared" si="21"/>
        <v>0.76</v>
      </c>
      <c r="N18" s="33">
        <f t="shared" si="21"/>
        <v>0.66999999999999993</v>
      </c>
      <c r="O18" s="33">
        <f t="shared" si="21"/>
        <v>0.65</v>
      </c>
      <c r="P18" s="33">
        <f t="shared" si="21"/>
        <v>0.59</v>
      </c>
      <c r="Q18" s="33">
        <f t="shared" si="21"/>
        <v>0.74</v>
      </c>
      <c r="R18" s="33">
        <f t="shared" si="21"/>
        <v>0.73</v>
      </c>
      <c r="S18" s="6">
        <f t="shared" si="20"/>
        <v>26</v>
      </c>
      <c r="T18" s="6">
        <f t="shared" si="20"/>
        <v>33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</v>
      </c>
      <c r="G19" s="6">
        <v>4</v>
      </c>
      <c r="H19" s="6">
        <v>4</v>
      </c>
      <c r="I19" s="31">
        <f t="shared" si="4"/>
        <v>4</v>
      </c>
      <c r="J19" s="33">
        <v>3.16</v>
      </c>
      <c r="K19" s="33">
        <v>0.1</v>
      </c>
      <c r="L19" s="33">
        <v>0.11</v>
      </c>
      <c r="M19" s="33">
        <v>0.12</v>
      </c>
      <c r="N19" s="33">
        <v>0.1</v>
      </c>
      <c r="O19" s="33">
        <v>0.1</v>
      </c>
      <c r="P19" s="33">
        <v>0.09</v>
      </c>
      <c r="Q19" s="33">
        <v>0.11</v>
      </c>
      <c r="R19" s="33">
        <v>0.11</v>
      </c>
      <c r="S19" s="6">
        <v>4</v>
      </c>
      <c r="T19" s="6">
        <v>5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12</v>
      </c>
      <c r="G20" s="6">
        <v>15</v>
      </c>
      <c r="H20" s="6">
        <v>15</v>
      </c>
      <c r="I20" s="31">
        <f t="shared" si="4"/>
        <v>22.000000000000004</v>
      </c>
      <c r="J20" s="33">
        <v>17.37</v>
      </c>
      <c r="K20" s="33">
        <v>0.52</v>
      </c>
      <c r="L20" s="33">
        <v>0.6</v>
      </c>
      <c r="M20" s="33">
        <v>0.64</v>
      </c>
      <c r="N20" s="33">
        <v>0.56999999999999995</v>
      </c>
      <c r="O20" s="33">
        <v>0.55000000000000004</v>
      </c>
      <c r="P20" s="33">
        <v>0.5</v>
      </c>
      <c r="Q20" s="33">
        <v>0.63</v>
      </c>
      <c r="R20" s="33">
        <v>0.62</v>
      </c>
      <c r="S20" s="6">
        <v>22</v>
      </c>
      <c r="T20" s="6">
        <v>28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22">SUM(F22:F24)</f>
        <v>485</v>
      </c>
      <c r="G21" s="6">
        <f t="shared" si="22"/>
        <v>565</v>
      </c>
      <c r="H21" s="6">
        <f t="shared" si="22"/>
        <v>865</v>
      </c>
      <c r="I21" s="31">
        <f t="shared" si="4"/>
        <v>1020.9999999999999</v>
      </c>
      <c r="J21" s="33">
        <f t="shared" ref="J21:R21" si="23">SUM(J22:J24)</f>
        <v>805.83999999999992</v>
      </c>
      <c r="K21" s="33">
        <f t="shared" si="23"/>
        <v>24.3</v>
      </c>
      <c r="L21" s="33">
        <f t="shared" si="23"/>
        <v>27.880000000000003</v>
      </c>
      <c r="M21" s="33">
        <f t="shared" si="23"/>
        <v>29.72</v>
      </c>
      <c r="N21" s="33">
        <f t="shared" si="23"/>
        <v>26.45</v>
      </c>
      <c r="O21" s="33">
        <f t="shared" si="23"/>
        <v>25.630000000000003</v>
      </c>
      <c r="P21" s="33">
        <f t="shared" si="23"/>
        <v>23.28</v>
      </c>
      <c r="Q21" s="33">
        <f t="shared" si="23"/>
        <v>29.31</v>
      </c>
      <c r="R21" s="33">
        <f t="shared" si="23"/>
        <v>28.59</v>
      </c>
      <c r="S21" s="6">
        <f t="shared" si="22"/>
        <v>1275</v>
      </c>
      <c r="T21" s="6">
        <f t="shared" si="22"/>
        <v>1415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45</v>
      </c>
      <c r="G22" s="6">
        <v>55</v>
      </c>
      <c r="H22" s="6">
        <v>65</v>
      </c>
      <c r="I22" s="31">
        <f t="shared" si="4"/>
        <v>71</v>
      </c>
      <c r="J22" s="33">
        <v>56.03</v>
      </c>
      <c r="K22" s="33">
        <v>1.69</v>
      </c>
      <c r="L22" s="33">
        <v>1.94</v>
      </c>
      <c r="M22" s="33">
        <v>2.0699999999999998</v>
      </c>
      <c r="N22" s="33">
        <v>1.84</v>
      </c>
      <c r="O22" s="33">
        <v>1.78</v>
      </c>
      <c r="P22" s="33">
        <v>1.62</v>
      </c>
      <c r="Q22" s="33">
        <v>2.04</v>
      </c>
      <c r="R22" s="33">
        <v>1.99</v>
      </c>
      <c r="S22" s="6">
        <v>75</v>
      </c>
      <c r="T22" s="6">
        <v>115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440</v>
      </c>
      <c r="G23" s="6">
        <v>510</v>
      </c>
      <c r="H23" s="6">
        <v>800</v>
      </c>
      <c r="I23" s="31">
        <f t="shared" si="4"/>
        <v>950</v>
      </c>
      <c r="J23" s="33">
        <v>749.81</v>
      </c>
      <c r="K23" s="33">
        <v>22.61</v>
      </c>
      <c r="L23" s="33">
        <v>25.94</v>
      </c>
      <c r="M23" s="33">
        <v>27.65</v>
      </c>
      <c r="N23" s="33">
        <v>24.61</v>
      </c>
      <c r="O23" s="33">
        <v>23.85</v>
      </c>
      <c r="P23" s="33">
        <v>21.66</v>
      </c>
      <c r="Q23" s="33">
        <v>27.27</v>
      </c>
      <c r="R23" s="33">
        <v>26.6</v>
      </c>
      <c r="S23" s="6">
        <v>1200</v>
      </c>
      <c r="T23" s="6">
        <v>1300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4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4"/>
        <v>9.9999999999999964</v>
      </c>
      <c r="J25" s="33">
        <f t="shared" ref="J25:R25" si="24">SUM(J26:J27)</f>
        <v>7.89</v>
      </c>
      <c r="K25" s="33">
        <f t="shared" si="24"/>
        <v>0.24</v>
      </c>
      <c r="L25" s="33">
        <f t="shared" si="24"/>
        <v>0.27</v>
      </c>
      <c r="M25" s="33">
        <f t="shared" si="24"/>
        <v>0.28999999999999998</v>
      </c>
      <c r="N25" s="33">
        <f t="shared" si="24"/>
        <v>0.26</v>
      </c>
      <c r="O25" s="33">
        <f t="shared" si="24"/>
        <v>0.25</v>
      </c>
      <c r="P25" s="33">
        <f t="shared" si="24"/>
        <v>0.23</v>
      </c>
      <c r="Q25" s="33">
        <f t="shared" si="24"/>
        <v>0.28999999999999998</v>
      </c>
      <c r="R25" s="33">
        <f t="shared" si="24"/>
        <v>0.28000000000000003</v>
      </c>
      <c r="S25" s="6">
        <f t="shared" ref="S25:T25" si="25">SUM(S26:S27)</f>
        <v>60</v>
      </c>
      <c r="T25" s="6">
        <f t="shared" si="25"/>
        <v>75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4"/>
        <v>9.9999999999999964</v>
      </c>
      <c r="J26" s="33">
        <v>7.89</v>
      </c>
      <c r="K26" s="33">
        <v>0.24</v>
      </c>
      <c r="L26" s="33">
        <v>0.27</v>
      </c>
      <c r="M26" s="33">
        <v>0.28999999999999998</v>
      </c>
      <c r="N26" s="33">
        <v>0.26</v>
      </c>
      <c r="O26" s="33">
        <v>0.25</v>
      </c>
      <c r="P26" s="33">
        <v>0.23</v>
      </c>
      <c r="Q26" s="33">
        <v>0.28999999999999998</v>
      </c>
      <c r="R26" s="33">
        <v>0.28000000000000003</v>
      </c>
      <c r="S26" s="6">
        <v>60</v>
      </c>
      <c r="T26" s="6">
        <v>75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4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6"/>
      <c r="T27" s="6"/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26">F29+F35+F50+F53+F57</f>
        <v>2695</v>
      </c>
      <c r="G28" s="18">
        <f t="shared" si="26"/>
        <v>5730</v>
      </c>
      <c r="H28" s="18">
        <f t="shared" si="26"/>
        <v>8234</v>
      </c>
      <c r="I28" s="31">
        <f t="shared" si="4"/>
        <v>8659</v>
      </c>
      <c r="J28" s="32">
        <f t="shared" ref="J28:R28" si="27">J29+J35+J50+J53+J57</f>
        <v>6834.3200000000006</v>
      </c>
      <c r="K28" s="32">
        <f t="shared" si="27"/>
        <v>206.02</v>
      </c>
      <c r="L28" s="32">
        <f t="shared" si="27"/>
        <v>236.76999999999998</v>
      </c>
      <c r="M28" s="32">
        <f t="shared" si="27"/>
        <v>252.59</v>
      </c>
      <c r="N28" s="32">
        <f t="shared" si="27"/>
        <v>223.98000000000002</v>
      </c>
      <c r="O28" s="32">
        <f t="shared" si="27"/>
        <v>217.26</v>
      </c>
      <c r="P28" s="32">
        <f t="shared" si="27"/>
        <v>196.84</v>
      </c>
      <c r="Q28" s="32">
        <f t="shared" si="27"/>
        <v>248.49</v>
      </c>
      <c r="R28" s="32">
        <f t="shared" si="27"/>
        <v>242.73000000000002</v>
      </c>
      <c r="S28" s="18">
        <f t="shared" si="26"/>
        <v>7128</v>
      </c>
      <c r="T28" s="18">
        <f t="shared" si="26"/>
        <v>5418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28">F30</f>
        <v>10.5</v>
      </c>
      <c r="G29" s="18">
        <f t="shared" si="28"/>
        <v>11.5</v>
      </c>
      <c r="H29" s="18">
        <f t="shared" si="28"/>
        <v>12.5</v>
      </c>
      <c r="I29" s="31">
        <f t="shared" si="4"/>
        <v>13.5</v>
      </c>
      <c r="J29" s="32">
        <f t="shared" ref="J29:R29" si="29">J30</f>
        <v>10.66</v>
      </c>
      <c r="K29" s="32">
        <f t="shared" si="29"/>
        <v>0.32</v>
      </c>
      <c r="L29" s="32">
        <f t="shared" si="29"/>
        <v>0.37</v>
      </c>
      <c r="M29" s="32">
        <f t="shared" si="29"/>
        <v>0.39</v>
      </c>
      <c r="N29" s="32">
        <f t="shared" si="29"/>
        <v>0.35</v>
      </c>
      <c r="O29" s="32">
        <f t="shared" si="29"/>
        <v>0.34</v>
      </c>
      <c r="P29" s="32">
        <f t="shared" si="29"/>
        <v>0.31</v>
      </c>
      <c r="Q29" s="32">
        <f t="shared" si="29"/>
        <v>0.39</v>
      </c>
      <c r="R29" s="32">
        <f t="shared" si="29"/>
        <v>0.37</v>
      </c>
      <c r="S29" s="18">
        <f t="shared" si="28"/>
        <v>18.5</v>
      </c>
      <c r="T29" s="18">
        <f t="shared" si="28"/>
        <v>20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30">SUM(F31:F34)</f>
        <v>10.5</v>
      </c>
      <c r="G30" s="6">
        <f t="shared" si="30"/>
        <v>11.5</v>
      </c>
      <c r="H30" s="6">
        <f t="shared" si="30"/>
        <v>12.5</v>
      </c>
      <c r="I30" s="31">
        <f t="shared" si="4"/>
        <v>13.5</v>
      </c>
      <c r="J30" s="33">
        <f t="shared" ref="J30:R30" si="31">SUM(J31:J34)</f>
        <v>10.66</v>
      </c>
      <c r="K30" s="33">
        <f t="shared" si="31"/>
        <v>0.32</v>
      </c>
      <c r="L30" s="33">
        <f t="shared" si="31"/>
        <v>0.37</v>
      </c>
      <c r="M30" s="33">
        <f t="shared" si="31"/>
        <v>0.39</v>
      </c>
      <c r="N30" s="33">
        <f t="shared" si="31"/>
        <v>0.35</v>
      </c>
      <c r="O30" s="33">
        <f t="shared" si="31"/>
        <v>0.34</v>
      </c>
      <c r="P30" s="33">
        <f t="shared" si="31"/>
        <v>0.31</v>
      </c>
      <c r="Q30" s="33">
        <f t="shared" si="31"/>
        <v>0.39</v>
      </c>
      <c r="R30" s="33">
        <f t="shared" si="31"/>
        <v>0.37</v>
      </c>
      <c r="S30" s="6">
        <f t="shared" si="30"/>
        <v>18.5</v>
      </c>
      <c r="T30" s="6">
        <f t="shared" si="30"/>
        <v>20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5</v>
      </c>
      <c r="G31" s="6">
        <v>6</v>
      </c>
      <c r="H31" s="6">
        <v>7</v>
      </c>
      <c r="I31" s="31">
        <f t="shared" si="4"/>
        <v>8.0000000000000018</v>
      </c>
      <c r="J31" s="33">
        <v>6.32</v>
      </c>
      <c r="K31" s="33">
        <v>0.19</v>
      </c>
      <c r="L31" s="33">
        <v>0.22</v>
      </c>
      <c r="M31" s="33">
        <v>0.23</v>
      </c>
      <c r="N31" s="33">
        <v>0.21</v>
      </c>
      <c r="O31" s="33">
        <v>0.2</v>
      </c>
      <c r="P31" s="33">
        <v>0.18</v>
      </c>
      <c r="Q31" s="33">
        <v>0.23</v>
      </c>
      <c r="R31" s="33">
        <v>0.22</v>
      </c>
      <c r="S31" s="6">
        <v>8</v>
      </c>
      <c r="T31" s="6">
        <v>10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4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5.5</v>
      </c>
      <c r="G33" s="6">
        <v>5.5</v>
      </c>
      <c r="H33" s="6">
        <v>5.5</v>
      </c>
      <c r="I33" s="31">
        <f t="shared" si="4"/>
        <v>5.5</v>
      </c>
      <c r="J33" s="33">
        <v>4.34</v>
      </c>
      <c r="K33" s="33">
        <v>0.13</v>
      </c>
      <c r="L33" s="33">
        <v>0.15</v>
      </c>
      <c r="M33" s="33">
        <v>0.16</v>
      </c>
      <c r="N33" s="33">
        <v>0.14000000000000001</v>
      </c>
      <c r="O33" s="33">
        <v>0.14000000000000001</v>
      </c>
      <c r="P33" s="33">
        <v>0.13</v>
      </c>
      <c r="Q33" s="33">
        <v>0.16</v>
      </c>
      <c r="R33" s="33">
        <v>0.15</v>
      </c>
      <c r="S33" s="6">
        <v>5.5</v>
      </c>
      <c r="T33" s="6">
        <v>8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4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6">
        <v>5</v>
      </c>
      <c r="T34" s="6">
        <v>2</v>
      </c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32">F36+F37+F44</f>
        <v>134.5</v>
      </c>
      <c r="G35" s="18">
        <f t="shared" si="32"/>
        <v>128.5</v>
      </c>
      <c r="H35" s="18">
        <f t="shared" si="32"/>
        <v>131.5</v>
      </c>
      <c r="I35" s="31">
        <f t="shared" si="4"/>
        <v>192.50000000000003</v>
      </c>
      <c r="J35" s="32">
        <f t="shared" ref="J35:R35" si="33">J36+J37+J44</f>
        <v>151.94</v>
      </c>
      <c r="K35" s="32">
        <f t="shared" si="33"/>
        <v>4.59</v>
      </c>
      <c r="L35" s="32">
        <f t="shared" si="33"/>
        <v>5.2399999999999993</v>
      </c>
      <c r="M35" s="32">
        <f t="shared" si="33"/>
        <v>5.6</v>
      </c>
      <c r="N35" s="32">
        <f t="shared" si="33"/>
        <v>4.9800000000000004</v>
      </c>
      <c r="O35" s="32">
        <f t="shared" si="33"/>
        <v>4.83</v>
      </c>
      <c r="P35" s="32">
        <f t="shared" si="33"/>
        <v>4.4000000000000004</v>
      </c>
      <c r="Q35" s="32">
        <f t="shared" si="33"/>
        <v>5.52</v>
      </c>
      <c r="R35" s="32">
        <f t="shared" si="33"/>
        <v>5.4</v>
      </c>
      <c r="S35" s="18">
        <f t="shared" si="32"/>
        <v>209.5</v>
      </c>
      <c r="T35" s="18">
        <f t="shared" si="32"/>
        <v>198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4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6"/>
      <c r="T36" s="6"/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34">SUM(F38:F43)</f>
        <v>8</v>
      </c>
      <c r="G37" s="6">
        <f t="shared" si="34"/>
        <v>23</v>
      </c>
      <c r="H37" s="6">
        <f t="shared" si="34"/>
        <v>26.3</v>
      </c>
      <c r="I37" s="31">
        <f t="shared" si="4"/>
        <v>81.600000000000023</v>
      </c>
      <c r="J37" s="33">
        <f t="shared" ref="J37:R37" si="35">SUM(J38:J43)</f>
        <v>64.400000000000006</v>
      </c>
      <c r="K37" s="33">
        <f t="shared" si="35"/>
        <v>1.9500000000000002</v>
      </c>
      <c r="L37" s="33">
        <f t="shared" si="35"/>
        <v>2.2199999999999998</v>
      </c>
      <c r="M37" s="33">
        <f t="shared" si="35"/>
        <v>2.37</v>
      </c>
      <c r="N37" s="33">
        <f t="shared" si="35"/>
        <v>2.11</v>
      </c>
      <c r="O37" s="33">
        <f t="shared" si="35"/>
        <v>2.0499999999999998</v>
      </c>
      <c r="P37" s="33">
        <f t="shared" si="35"/>
        <v>1.87</v>
      </c>
      <c r="Q37" s="33">
        <f t="shared" si="35"/>
        <v>2.34</v>
      </c>
      <c r="R37" s="33">
        <f t="shared" si="35"/>
        <v>2.29</v>
      </c>
      <c r="S37" s="6">
        <f t="shared" si="34"/>
        <v>78.5</v>
      </c>
      <c r="T37" s="6">
        <f t="shared" si="34"/>
        <v>60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6</v>
      </c>
      <c r="G38" s="6">
        <v>5</v>
      </c>
      <c r="H38" s="6">
        <v>5</v>
      </c>
      <c r="I38" s="31">
        <f t="shared" si="4"/>
        <v>15</v>
      </c>
      <c r="J38" s="33">
        <v>11.83</v>
      </c>
      <c r="K38" s="33">
        <v>0.36</v>
      </c>
      <c r="L38" s="33">
        <v>0.41</v>
      </c>
      <c r="M38" s="33">
        <v>0.44</v>
      </c>
      <c r="N38" s="33">
        <v>0.39</v>
      </c>
      <c r="O38" s="33">
        <v>0.38</v>
      </c>
      <c r="P38" s="33">
        <v>0.34</v>
      </c>
      <c r="Q38" s="33">
        <v>0.43</v>
      </c>
      <c r="R38" s="33">
        <v>0.42</v>
      </c>
      <c r="S38" s="6">
        <v>10</v>
      </c>
      <c r="T38" s="6"/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>
        <v>5</v>
      </c>
      <c r="H39" s="6">
        <v>6</v>
      </c>
      <c r="I39" s="31">
        <f t="shared" si="4"/>
        <v>6.0000000000000018</v>
      </c>
      <c r="J39" s="33">
        <v>4.7300000000000004</v>
      </c>
      <c r="K39" s="33">
        <v>0.15</v>
      </c>
      <c r="L39" s="33">
        <v>0.16</v>
      </c>
      <c r="M39" s="33">
        <v>0.17</v>
      </c>
      <c r="N39" s="33">
        <v>0.15</v>
      </c>
      <c r="O39" s="33">
        <v>0.15</v>
      </c>
      <c r="P39" s="33">
        <v>0.15</v>
      </c>
      <c r="Q39" s="33">
        <v>0.17</v>
      </c>
      <c r="R39" s="33">
        <v>0.17</v>
      </c>
      <c r="S39" s="6">
        <v>6</v>
      </c>
      <c r="T39" s="6"/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4"/>
        <v>5.6000000000000005</v>
      </c>
      <c r="J40" s="33">
        <v>4.42</v>
      </c>
      <c r="K40" s="33">
        <v>0.13</v>
      </c>
      <c r="L40" s="33">
        <v>0.15</v>
      </c>
      <c r="M40" s="33">
        <v>0.16</v>
      </c>
      <c r="N40" s="33">
        <v>0.15</v>
      </c>
      <c r="O40" s="33">
        <v>0.14000000000000001</v>
      </c>
      <c r="P40" s="33">
        <v>0.13</v>
      </c>
      <c r="Q40" s="33">
        <v>0.16</v>
      </c>
      <c r="R40" s="33">
        <v>0.16</v>
      </c>
      <c r="S40" s="6">
        <v>5.5</v>
      </c>
      <c r="T40" s="6"/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4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6"/>
      <c r="T41" s="6"/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4"/>
        <v>55.000000000000007</v>
      </c>
      <c r="J42" s="33">
        <v>43.42</v>
      </c>
      <c r="K42" s="33">
        <v>1.31</v>
      </c>
      <c r="L42" s="33">
        <v>1.5</v>
      </c>
      <c r="M42" s="33">
        <v>1.6</v>
      </c>
      <c r="N42" s="33">
        <v>1.42</v>
      </c>
      <c r="O42" s="33">
        <v>1.38</v>
      </c>
      <c r="P42" s="33">
        <v>1.25</v>
      </c>
      <c r="Q42" s="33">
        <v>1.58</v>
      </c>
      <c r="R42" s="33">
        <v>1.54</v>
      </c>
      <c r="S42" s="6">
        <v>57</v>
      </c>
      <c r="T42" s="6">
        <v>59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13</v>
      </c>
      <c r="H43" s="6">
        <v>15.3</v>
      </c>
      <c r="I43" s="31">
        <f t="shared" si="4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6"/>
      <c r="T43" s="6">
        <v>1</v>
      </c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36">SUM(F45:F49)</f>
        <v>126.5</v>
      </c>
      <c r="G44" s="6">
        <f t="shared" si="36"/>
        <v>105.5</v>
      </c>
      <c r="H44" s="6">
        <f t="shared" si="36"/>
        <v>105.19999999999999</v>
      </c>
      <c r="I44" s="31">
        <f t="shared" si="4"/>
        <v>110.90000000000002</v>
      </c>
      <c r="J44" s="33">
        <f t="shared" ref="J44:R44" si="37">SUM(J45:J49)</f>
        <v>87.54</v>
      </c>
      <c r="K44" s="33">
        <f t="shared" si="37"/>
        <v>2.6399999999999997</v>
      </c>
      <c r="L44" s="33">
        <f t="shared" si="37"/>
        <v>3.0199999999999996</v>
      </c>
      <c r="M44" s="33">
        <f t="shared" si="37"/>
        <v>3.23</v>
      </c>
      <c r="N44" s="33">
        <f t="shared" si="37"/>
        <v>2.87</v>
      </c>
      <c r="O44" s="33">
        <f t="shared" si="37"/>
        <v>2.7800000000000002</v>
      </c>
      <c r="P44" s="33">
        <f t="shared" si="37"/>
        <v>2.5300000000000002</v>
      </c>
      <c r="Q44" s="33">
        <f t="shared" si="37"/>
        <v>3.1799999999999997</v>
      </c>
      <c r="R44" s="33">
        <f t="shared" si="37"/>
        <v>3.11</v>
      </c>
      <c r="S44" s="6">
        <f t="shared" si="36"/>
        <v>131</v>
      </c>
      <c r="T44" s="6">
        <f t="shared" si="36"/>
        <v>138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12</v>
      </c>
      <c r="G45" s="6">
        <v>22</v>
      </c>
      <c r="H45" s="6">
        <v>22</v>
      </c>
      <c r="I45" s="31">
        <f t="shared" si="4"/>
        <v>22.000000000000004</v>
      </c>
      <c r="J45" s="33">
        <v>17.37</v>
      </c>
      <c r="K45" s="33">
        <v>0.52</v>
      </c>
      <c r="L45" s="33">
        <v>0.6</v>
      </c>
      <c r="M45" s="33">
        <v>0.64</v>
      </c>
      <c r="N45" s="33">
        <v>0.56999999999999995</v>
      </c>
      <c r="O45" s="33">
        <v>0.55000000000000004</v>
      </c>
      <c r="P45" s="33">
        <v>0.5</v>
      </c>
      <c r="Q45" s="33">
        <v>0.63</v>
      </c>
      <c r="R45" s="33">
        <v>0.62</v>
      </c>
      <c r="S45" s="6">
        <v>22</v>
      </c>
      <c r="T45" s="6">
        <v>28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4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6"/>
      <c r="T46" s="6"/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9.1999999999999993</v>
      </c>
      <c r="G47" s="6">
        <v>9.1999999999999993</v>
      </c>
      <c r="H47" s="6">
        <v>9.1999999999999993</v>
      </c>
      <c r="I47" s="31">
        <f t="shared" si="4"/>
        <v>9.2000000000000011</v>
      </c>
      <c r="J47" s="33">
        <v>7.26</v>
      </c>
      <c r="K47" s="33">
        <v>0.22</v>
      </c>
      <c r="L47" s="33">
        <v>0.25</v>
      </c>
      <c r="M47" s="33">
        <v>0.27</v>
      </c>
      <c r="N47" s="33">
        <v>0.24</v>
      </c>
      <c r="O47" s="33">
        <v>0.23</v>
      </c>
      <c r="P47" s="33">
        <v>0.21</v>
      </c>
      <c r="Q47" s="33">
        <v>0.26</v>
      </c>
      <c r="R47" s="33">
        <v>0.26</v>
      </c>
      <c r="S47" s="6">
        <v>9.3000000000000007</v>
      </c>
      <c r="T47" s="6">
        <v>10</v>
      </c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>
        <v>30</v>
      </c>
      <c r="G48" s="6">
        <v>9.6</v>
      </c>
      <c r="H48" s="6">
        <v>9.6999999999999993</v>
      </c>
      <c r="I48" s="31">
        <f t="shared" si="4"/>
        <v>9.6999999999999993</v>
      </c>
      <c r="J48" s="33">
        <v>7.67</v>
      </c>
      <c r="K48" s="33">
        <v>0.23</v>
      </c>
      <c r="L48" s="33">
        <v>0.26</v>
      </c>
      <c r="M48" s="33">
        <v>0.28000000000000003</v>
      </c>
      <c r="N48" s="33">
        <v>0.25</v>
      </c>
      <c r="O48" s="33">
        <v>0.24</v>
      </c>
      <c r="P48" s="33">
        <v>0.22</v>
      </c>
      <c r="Q48" s="33">
        <v>0.28000000000000003</v>
      </c>
      <c r="R48" s="33">
        <v>0.27</v>
      </c>
      <c r="S48" s="6">
        <v>9.6999999999999993</v>
      </c>
      <c r="T48" s="6">
        <v>9.6999999999999993</v>
      </c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75.3</v>
      </c>
      <c r="G49" s="6">
        <v>64.7</v>
      </c>
      <c r="H49" s="6">
        <v>64.3</v>
      </c>
      <c r="I49" s="31">
        <f t="shared" si="4"/>
        <v>70</v>
      </c>
      <c r="J49" s="33">
        <v>55.24</v>
      </c>
      <c r="K49" s="33">
        <v>1.67</v>
      </c>
      <c r="L49" s="33">
        <v>1.91</v>
      </c>
      <c r="M49" s="33">
        <v>2.04</v>
      </c>
      <c r="N49" s="33">
        <v>1.81</v>
      </c>
      <c r="O49" s="33">
        <v>1.76</v>
      </c>
      <c r="P49" s="33">
        <v>1.6</v>
      </c>
      <c r="Q49" s="33">
        <v>2.0099999999999998</v>
      </c>
      <c r="R49" s="33">
        <v>1.96</v>
      </c>
      <c r="S49" s="6">
        <v>90</v>
      </c>
      <c r="T49" s="6">
        <v>90.3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T50" si="38">SUM(F51:F52)</f>
        <v>0</v>
      </c>
      <c r="G50" s="18">
        <f t="shared" si="38"/>
        <v>0</v>
      </c>
      <c r="H50" s="18">
        <f t="shared" si="38"/>
        <v>0</v>
      </c>
      <c r="I50" s="31">
        <f t="shared" si="4"/>
        <v>0</v>
      </c>
      <c r="J50" s="32">
        <f t="shared" ref="J50:R50" si="39">SUM(J51:J52)</f>
        <v>0</v>
      </c>
      <c r="K50" s="32">
        <f t="shared" si="39"/>
        <v>0</v>
      </c>
      <c r="L50" s="32">
        <f t="shared" si="39"/>
        <v>0</v>
      </c>
      <c r="M50" s="32">
        <f t="shared" si="39"/>
        <v>0</v>
      </c>
      <c r="N50" s="32">
        <f t="shared" si="39"/>
        <v>0</v>
      </c>
      <c r="O50" s="32">
        <f t="shared" si="39"/>
        <v>0</v>
      </c>
      <c r="P50" s="32">
        <f t="shared" si="39"/>
        <v>0</v>
      </c>
      <c r="Q50" s="32">
        <f t="shared" si="39"/>
        <v>0</v>
      </c>
      <c r="R50" s="32">
        <f t="shared" si="39"/>
        <v>0</v>
      </c>
      <c r="S50" s="18">
        <f t="shared" si="38"/>
        <v>0</v>
      </c>
      <c r="T50" s="18">
        <f t="shared" si="38"/>
        <v>0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4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/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4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6"/>
      <c r="T52" s="6"/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40">SUM(F54:F56)</f>
        <v>2550</v>
      </c>
      <c r="G53" s="18">
        <f t="shared" si="40"/>
        <v>5590</v>
      </c>
      <c r="H53" s="18">
        <f t="shared" si="40"/>
        <v>8090</v>
      </c>
      <c r="I53" s="31">
        <f t="shared" si="4"/>
        <v>8453</v>
      </c>
      <c r="J53" s="32">
        <f t="shared" ref="J53:R53" si="41">SUM(J54:J56)</f>
        <v>6671.72</v>
      </c>
      <c r="K53" s="32">
        <f t="shared" si="41"/>
        <v>201.11</v>
      </c>
      <c r="L53" s="32">
        <f t="shared" si="41"/>
        <v>231.16</v>
      </c>
      <c r="M53" s="32">
        <f t="shared" si="41"/>
        <v>246.6</v>
      </c>
      <c r="N53" s="32">
        <f t="shared" si="41"/>
        <v>218.65</v>
      </c>
      <c r="O53" s="32">
        <f t="shared" si="41"/>
        <v>212.09</v>
      </c>
      <c r="P53" s="32">
        <f t="shared" si="41"/>
        <v>192.13</v>
      </c>
      <c r="Q53" s="32">
        <f t="shared" si="41"/>
        <v>242.58</v>
      </c>
      <c r="R53" s="32">
        <f t="shared" si="41"/>
        <v>236.96</v>
      </c>
      <c r="S53" s="18">
        <f t="shared" si="40"/>
        <v>6900</v>
      </c>
      <c r="T53" s="18">
        <f t="shared" si="40"/>
        <v>5200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2550</v>
      </c>
      <c r="G54" s="6">
        <v>5590</v>
      </c>
      <c r="H54" s="6">
        <v>8090</v>
      </c>
      <c r="I54" s="31">
        <f t="shared" si="4"/>
        <v>8453</v>
      </c>
      <c r="J54" s="33">
        <v>6671.72</v>
      </c>
      <c r="K54" s="33">
        <v>201.11</v>
      </c>
      <c r="L54" s="33">
        <v>231.16</v>
      </c>
      <c r="M54" s="33">
        <v>246.6</v>
      </c>
      <c r="N54" s="33">
        <v>218.65</v>
      </c>
      <c r="O54" s="33">
        <v>212.09</v>
      </c>
      <c r="P54" s="33">
        <v>192.13</v>
      </c>
      <c r="Q54" s="33">
        <v>242.58</v>
      </c>
      <c r="R54" s="33">
        <v>236.96</v>
      </c>
      <c r="S54" s="6">
        <v>6900</v>
      </c>
      <c r="T54" s="6">
        <v>5200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4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4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42">F58</f>
        <v>0</v>
      </c>
      <c r="G57" s="18">
        <f t="shared" si="42"/>
        <v>0</v>
      </c>
      <c r="H57" s="18">
        <f t="shared" si="42"/>
        <v>0</v>
      </c>
      <c r="I57" s="31">
        <f t="shared" si="4"/>
        <v>0</v>
      </c>
      <c r="J57" s="32">
        <f t="shared" ref="J57:R57" si="43">J58</f>
        <v>0</v>
      </c>
      <c r="K57" s="32">
        <f t="shared" si="43"/>
        <v>0</v>
      </c>
      <c r="L57" s="32">
        <f t="shared" si="43"/>
        <v>0</v>
      </c>
      <c r="M57" s="32">
        <f t="shared" si="43"/>
        <v>0</v>
      </c>
      <c r="N57" s="32">
        <f t="shared" si="43"/>
        <v>0</v>
      </c>
      <c r="O57" s="32">
        <f t="shared" si="43"/>
        <v>0</v>
      </c>
      <c r="P57" s="32">
        <f t="shared" si="43"/>
        <v>0</v>
      </c>
      <c r="Q57" s="32">
        <f t="shared" si="43"/>
        <v>0</v>
      </c>
      <c r="R57" s="32">
        <f t="shared" si="43"/>
        <v>0</v>
      </c>
      <c r="S57" s="18">
        <f t="shared" si="42"/>
        <v>0</v>
      </c>
      <c r="T57" s="18">
        <f t="shared" si="42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4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44">F60</f>
        <v>0</v>
      </c>
      <c r="G59" s="18">
        <f t="shared" si="44"/>
        <v>0</v>
      </c>
      <c r="H59" s="18">
        <f t="shared" si="44"/>
        <v>0</v>
      </c>
      <c r="I59" s="31">
        <f t="shared" si="4"/>
        <v>0</v>
      </c>
      <c r="J59" s="32">
        <f t="shared" ref="J59:R59" si="45">J60</f>
        <v>0</v>
      </c>
      <c r="K59" s="32">
        <f t="shared" si="45"/>
        <v>0</v>
      </c>
      <c r="L59" s="32">
        <f t="shared" si="45"/>
        <v>0</v>
      </c>
      <c r="M59" s="32">
        <f t="shared" si="45"/>
        <v>0</v>
      </c>
      <c r="N59" s="32">
        <f t="shared" si="45"/>
        <v>0</v>
      </c>
      <c r="O59" s="32">
        <f t="shared" si="45"/>
        <v>0</v>
      </c>
      <c r="P59" s="32">
        <f t="shared" si="45"/>
        <v>0</v>
      </c>
      <c r="Q59" s="32">
        <f t="shared" si="45"/>
        <v>0</v>
      </c>
      <c r="R59" s="32">
        <f t="shared" si="45"/>
        <v>0</v>
      </c>
      <c r="S59" s="18">
        <f t="shared" si="44"/>
        <v>0</v>
      </c>
      <c r="T59" s="18">
        <f t="shared" si="44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46">F61+F63</f>
        <v>0</v>
      </c>
      <c r="G60" s="18">
        <f t="shared" si="46"/>
        <v>0</v>
      </c>
      <c r="H60" s="18">
        <f t="shared" si="46"/>
        <v>0</v>
      </c>
      <c r="I60" s="31">
        <f t="shared" si="4"/>
        <v>0</v>
      </c>
      <c r="J60" s="32">
        <f t="shared" ref="J60:R60" si="47">J61+J63</f>
        <v>0</v>
      </c>
      <c r="K60" s="32">
        <f t="shared" si="47"/>
        <v>0</v>
      </c>
      <c r="L60" s="32">
        <f t="shared" si="47"/>
        <v>0</v>
      </c>
      <c r="M60" s="32">
        <f t="shared" si="47"/>
        <v>0</v>
      </c>
      <c r="N60" s="32">
        <f t="shared" si="47"/>
        <v>0</v>
      </c>
      <c r="O60" s="32">
        <f t="shared" si="47"/>
        <v>0</v>
      </c>
      <c r="P60" s="32">
        <f t="shared" si="47"/>
        <v>0</v>
      </c>
      <c r="Q60" s="32">
        <f t="shared" si="47"/>
        <v>0</v>
      </c>
      <c r="R60" s="32">
        <f t="shared" si="47"/>
        <v>0</v>
      </c>
      <c r="S60" s="18">
        <f t="shared" si="46"/>
        <v>0</v>
      </c>
      <c r="T60" s="18">
        <f t="shared" si="46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48">F62</f>
        <v>0</v>
      </c>
      <c r="G61" s="18">
        <f t="shared" si="48"/>
        <v>0</v>
      </c>
      <c r="H61" s="18">
        <f t="shared" si="48"/>
        <v>0</v>
      </c>
      <c r="I61" s="31">
        <f t="shared" si="4"/>
        <v>0</v>
      </c>
      <c r="J61" s="32">
        <f t="shared" ref="J61:R61" si="49">J62</f>
        <v>0</v>
      </c>
      <c r="K61" s="32">
        <f t="shared" si="49"/>
        <v>0</v>
      </c>
      <c r="L61" s="32">
        <f t="shared" si="49"/>
        <v>0</v>
      </c>
      <c r="M61" s="32">
        <f t="shared" si="49"/>
        <v>0</v>
      </c>
      <c r="N61" s="32">
        <f t="shared" si="49"/>
        <v>0</v>
      </c>
      <c r="O61" s="32">
        <f t="shared" si="49"/>
        <v>0</v>
      </c>
      <c r="P61" s="32">
        <f t="shared" si="49"/>
        <v>0</v>
      </c>
      <c r="Q61" s="32">
        <f t="shared" si="49"/>
        <v>0</v>
      </c>
      <c r="R61" s="32">
        <f t="shared" si="49"/>
        <v>0</v>
      </c>
      <c r="S61" s="18">
        <f t="shared" si="48"/>
        <v>0</v>
      </c>
      <c r="T61" s="18">
        <f t="shared" si="48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4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4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50">F65+F71</f>
        <v>0</v>
      </c>
      <c r="G64" s="18">
        <f t="shared" si="50"/>
        <v>0</v>
      </c>
      <c r="H64" s="18">
        <f t="shared" si="50"/>
        <v>0</v>
      </c>
      <c r="I64" s="31">
        <f t="shared" si="4"/>
        <v>0</v>
      </c>
      <c r="J64" s="32">
        <f t="shared" ref="J64:R64" si="51">J65+J71</f>
        <v>0</v>
      </c>
      <c r="K64" s="32">
        <f t="shared" si="51"/>
        <v>0</v>
      </c>
      <c r="L64" s="32">
        <f t="shared" si="51"/>
        <v>0</v>
      </c>
      <c r="M64" s="32">
        <f t="shared" si="51"/>
        <v>0</v>
      </c>
      <c r="N64" s="32">
        <f t="shared" si="51"/>
        <v>0</v>
      </c>
      <c r="O64" s="32">
        <f t="shared" si="51"/>
        <v>0</v>
      </c>
      <c r="P64" s="32">
        <f t="shared" si="51"/>
        <v>0</v>
      </c>
      <c r="Q64" s="32">
        <f t="shared" si="51"/>
        <v>0</v>
      </c>
      <c r="R64" s="32">
        <f t="shared" si="51"/>
        <v>0</v>
      </c>
      <c r="S64" s="18">
        <f t="shared" si="50"/>
        <v>0</v>
      </c>
      <c r="T64" s="18">
        <f t="shared" si="50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52">F66+F69</f>
        <v>0</v>
      </c>
      <c r="G65" s="18">
        <f t="shared" si="52"/>
        <v>0</v>
      </c>
      <c r="H65" s="18">
        <f t="shared" si="52"/>
        <v>0</v>
      </c>
      <c r="I65" s="31">
        <f t="shared" si="4"/>
        <v>0</v>
      </c>
      <c r="J65" s="32">
        <f t="shared" ref="J65:R65" si="53">J66+J69</f>
        <v>0</v>
      </c>
      <c r="K65" s="32">
        <f t="shared" si="53"/>
        <v>0</v>
      </c>
      <c r="L65" s="32">
        <f t="shared" si="53"/>
        <v>0</v>
      </c>
      <c r="M65" s="32">
        <f t="shared" si="53"/>
        <v>0</v>
      </c>
      <c r="N65" s="32">
        <f t="shared" si="53"/>
        <v>0</v>
      </c>
      <c r="O65" s="32">
        <f t="shared" si="53"/>
        <v>0</v>
      </c>
      <c r="P65" s="32">
        <f t="shared" si="53"/>
        <v>0</v>
      </c>
      <c r="Q65" s="32">
        <f t="shared" si="53"/>
        <v>0</v>
      </c>
      <c r="R65" s="32">
        <f t="shared" si="53"/>
        <v>0</v>
      </c>
      <c r="S65" s="18">
        <f t="shared" si="52"/>
        <v>0</v>
      </c>
      <c r="T65" s="18">
        <f t="shared" si="52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54">F67</f>
        <v>0</v>
      </c>
      <c r="G66" s="18">
        <f t="shared" si="54"/>
        <v>0</v>
      </c>
      <c r="H66" s="18">
        <f t="shared" si="54"/>
        <v>0</v>
      </c>
      <c r="I66" s="31">
        <f t="shared" si="4"/>
        <v>0</v>
      </c>
      <c r="J66" s="32">
        <f t="shared" ref="J66:R67" si="55">J67</f>
        <v>0</v>
      </c>
      <c r="K66" s="32">
        <f t="shared" si="55"/>
        <v>0</v>
      </c>
      <c r="L66" s="32">
        <f t="shared" si="55"/>
        <v>0</v>
      </c>
      <c r="M66" s="32">
        <f t="shared" si="55"/>
        <v>0</v>
      </c>
      <c r="N66" s="32">
        <f t="shared" si="55"/>
        <v>0</v>
      </c>
      <c r="O66" s="32">
        <f t="shared" si="55"/>
        <v>0</v>
      </c>
      <c r="P66" s="32">
        <f t="shared" si="55"/>
        <v>0</v>
      </c>
      <c r="Q66" s="32">
        <f t="shared" si="55"/>
        <v>0</v>
      </c>
      <c r="R66" s="32">
        <f t="shared" si="55"/>
        <v>0</v>
      </c>
      <c r="S66" s="18">
        <f t="shared" si="54"/>
        <v>0</v>
      </c>
      <c r="T66" s="18">
        <f t="shared" si="54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4"/>
        <v>0</v>
      </c>
      <c r="G67" s="18">
        <f t="shared" si="54"/>
        <v>0</v>
      </c>
      <c r="H67" s="18">
        <f t="shared" si="54"/>
        <v>0</v>
      </c>
      <c r="I67" s="31">
        <f t="shared" si="4"/>
        <v>0</v>
      </c>
      <c r="J67" s="32">
        <f t="shared" si="55"/>
        <v>0</v>
      </c>
      <c r="K67" s="32">
        <f t="shared" si="55"/>
        <v>0</v>
      </c>
      <c r="L67" s="32">
        <f t="shared" si="55"/>
        <v>0</v>
      </c>
      <c r="M67" s="32">
        <f t="shared" si="55"/>
        <v>0</v>
      </c>
      <c r="N67" s="32">
        <f t="shared" si="55"/>
        <v>0</v>
      </c>
      <c r="O67" s="32">
        <f t="shared" si="55"/>
        <v>0</v>
      </c>
      <c r="P67" s="32">
        <f t="shared" si="55"/>
        <v>0</v>
      </c>
      <c r="Q67" s="32">
        <f t="shared" si="55"/>
        <v>0</v>
      </c>
      <c r="R67" s="32">
        <f t="shared" si="55"/>
        <v>0</v>
      </c>
      <c r="S67" s="18">
        <f t="shared" si="54"/>
        <v>0</v>
      </c>
      <c r="T67" s="18">
        <f t="shared" si="54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4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56">F70</f>
        <v>0</v>
      </c>
      <c r="G69" s="18">
        <f t="shared" si="56"/>
        <v>0</v>
      </c>
      <c r="H69" s="18">
        <f t="shared" si="56"/>
        <v>0</v>
      </c>
      <c r="I69" s="31">
        <f t="shared" si="4"/>
        <v>0</v>
      </c>
      <c r="J69" s="32">
        <f t="shared" ref="J69:R69" si="57">J70</f>
        <v>0</v>
      </c>
      <c r="K69" s="32">
        <f t="shared" si="57"/>
        <v>0</v>
      </c>
      <c r="L69" s="32">
        <f t="shared" si="57"/>
        <v>0</v>
      </c>
      <c r="M69" s="32">
        <f t="shared" si="57"/>
        <v>0</v>
      </c>
      <c r="N69" s="32">
        <f t="shared" si="57"/>
        <v>0</v>
      </c>
      <c r="O69" s="32">
        <f t="shared" si="57"/>
        <v>0</v>
      </c>
      <c r="P69" s="32">
        <f t="shared" si="57"/>
        <v>0</v>
      </c>
      <c r="Q69" s="32">
        <f t="shared" si="57"/>
        <v>0</v>
      </c>
      <c r="R69" s="32">
        <f t="shared" si="57"/>
        <v>0</v>
      </c>
      <c r="S69" s="18">
        <f t="shared" si="56"/>
        <v>0</v>
      </c>
      <c r="T69" s="18">
        <f t="shared" si="56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4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58">F72</f>
        <v>0</v>
      </c>
      <c r="G71" s="18">
        <f t="shared" si="58"/>
        <v>0</v>
      </c>
      <c r="H71" s="18">
        <f t="shared" si="58"/>
        <v>0</v>
      </c>
      <c r="I71" s="31">
        <f t="shared" si="4"/>
        <v>0</v>
      </c>
      <c r="J71" s="32">
        <f t="shared" ref="J71:R71" si="59">J72</f>
        <v>0</v>
      </c>
      <c r="K71" s="32">
        <f t="shared" si="59"/>
        <v>0</v>
      </c>
      <c r="L71" s="32">
        <f t="shared" si="59"/>
        <v>0</v>
      </c>
      <c r="M71" s="32">
        <f t="shared" si="59"/>
        <v>0</v>
      </c>
      <c r="N71" s="32">
        <f t="shared" si="59"/>
        <v>0</v>
      </c>
      <c r="O71" s="32">
        <f t="shared" si="59"/>
        <v>0</v>
      </c>
      <c r="P71" s="32">
        <f t="shared" si="59"/>
        <v>0</v>
      </c>
      <c r="Q71" s="32">
        <f t="shared" si="59"/>
        <v>0</v>
      </c>
      <c r="R71" s="32">
        <f t="shared" si="59"/>
        <v>0</v>
      </c>
      <c r="S71" s="18">
        <f t="shared" si="58"/>
        <v>0</v>
      </c>
      <c r="T71" s="18">
        <f t="shared" si="58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60">SUM(J72:R72)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18"/>
      <c r="T72" s="18"/>
    </row>
    <row r="73" spans="1:20" ht="21.75" x14ac:dyDescent="0.65">
      <c r="A73" s="1"/>
      <c r="B73" s="1"/>
      <c r="C73" s="1"/>
      <c r="D73" s="1"/>
      <c r="E73" s="1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20" ht="21.75" x14ac:dyDescent="0.65">
      <c r="A74" s="1"/>
      <c r="B74" s="1"/>
      <c r="C74" s="1"/>
      <c r="D74" s="1"/>
      <c r="E74" s="1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20" ht="21.75" x14ac:dyDescent="0.65">
      <c r="A75" s="1"/>
      <c r="B75" s="1"/>
      <c r="C75" s="1"/>
      <c r="D75" s="1"/>
      <c r="E75" s="1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20" ht="21.75" x14ac:dyDescent="0.65">
      <c r="A76" s="1"/>
      <c r="B76" s="1"/>
      <c r="C76" s="1"/>
      <c r="D76" s="1"/>
      <c r="E76" s="1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20" ht="21.75" x14ac:dyDescent="0.65">
      <c r="A77" s="1"/>
      <c r="B77" s="1"/>
      <c r="C77" s="1"/>
      <c r="D77" s="1"/>
      <c r="E77" s="1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20" ht="21.75" x14ac:dyDescent="0.65">
      <c r="A78" s="1"/>
      <c r="B78" s="1"/>
      <c r="C78" s="1"/>
      <c r="D78" s="1"/>
      <c r="E78" s="1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20" ht="21.75" x14ac:dyDescent="0.65">
      <c r="A79" s="1"/>
      <c r="B79" s="1"/>
      <c r="C79" s="1"/>
      <c r="D79" s="1"/>
      <c r="E79" s="1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20" ht="21.75" x14ac:dyDescent="0.65">
      <c r="A80" s="1"/>
      <c r="B80" s="1"/>
      <c r="C80" s="1"/>
      <c r="D80" s="1"/>
      <c r="E80" s="1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21.75" x14ac:dyDescent="0.65">
      <c r="A81" s="1"/>
      <c r="B81" s="1"/>
      <c r="C81" s="1"/>
      <c r="D81" s="1"/>
      <c r="E81" s="1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21.75" x14ac:dyDescent="0.65">
      <c r="A82" s="1"/>
      <c r="B82" s="1"/>
      <c r="C82" s="1"/>
      <c r="D82" s="1"/>
      <c r="E82" s="1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21.75" x14ac:dyDescent="0.65">
      <c r="A83" s="1"/>
      <c r="B83" s="1"/>
      <c r="C83" s="1"/>
      <c r="D83" s="1"/>
      <c r="E83" s="1"/>
    </row>
    <row r="84" spans="1:18" ht="21.75" x14ac:dyDescent="0.65">
      <c r="A84" s="1"/>
      <c r="B84" s="1"/>
      <c r="C84" s="1"/>
      <c r="D84" s="1"/>
      <c r="E84" s="1"/>
    </row>
    <row r="85" spans="1:18" ht="21.75" x14ac:dyDescent="0.65">
      <c r="A85" s="1"/>
      <c r="B85" s="1"/>
      <c r="C85" s="1"/>
      <c r="D85" s="1"/>
      <c r="E85" s="1"/>
    </row>
    <row r="86" spans="1:18" ht="21.75" x14ac:dyDescent="0.65">
      <c r="A86" s="1"/>
      <c r="B86" s="1"/>
      <c r="C86" s="1"/>
      <c r="D86" s="1"/>
      <c r="E86" s="1"/>
    </row>
    <row r="87" spans="1:18" ht="21.75" x14ac:dyDescent="0.65">
      <c r="A87" s="1"/>
      <c r="B87" s="1"/>
      <c r="C87" s="1"/>
      <c r="D87" s="1"/>
      <c r="E87" s="1"/>
    </row>
    <row r="88" spans="1:18" ht="21.75" x14ac:dyDescent="0.65">
      <c r="A88" s="1"/>
      <c r="B88" s="1"/>
      <c r="C88" s="1"/>
      <c r="D88" s="1"/>
      <c r="E88" s="1"/>
    </row>
    <row r="89" spans="1:18" ht="21.75" x14ac:dyDescent="0.65">
      <c r="A89" s="1"/>
      <c r="B89" s="1"/>
      <c r="C89" s="1"/>
      <c r="D89" s="1"/>
      <c r="E89" s="1"/>
    </row>
    <row r="90" spans="1:18" ht="21.75" x14ac:dyDescent="0.65">
      <c r="A90" s="1"/>
      <c r="B90" s="1"/>
      <c r="C90" s="1"/>
      <c r="D90" s="1"/>
      <c r="E90" s="1"/>
    </row>
    <row r="91" spans="1:18" ht="21.75" x14ac:dyDescent="0.65">
      <c r="A91" s="1"/>
      <c r="B91" s="1"/>
      <c r="C91" s="1"/>
      <c r="D91" s="1"/>
      <c r="E91" s="1"/>
    </row>
    <row r="92" spans="1:18" ht="21.75" x14ac:dyDescent="0.65">
      <c r="A92" s="1"/>
      <c r="B92" s="1"/>
      <c r="C92" s="1"/>
      <c r="D92" s="1"/>
      <c r="E92" s="1"/>
    </row>
    <row r="93" spans="1:18" ht="21.75" x14ac:dyDescent="0.65">
      <c r="A93" s="1"/>
      <c r="B93" s="1"/>
      <c r="C93" s="1"/>
      <c r="D93" s="1"/>
      <c r="E93" s="1"/>
    </row>
    <row r="94" spans="1:18" ht="21.75" x14ac:dyDescent="0.65">
      <c r="A94" s="1"/>
      <c r="B94" s="1"/>
      <c r="C94" s="1"/>
      <c r="D94" s="1"/>
      <c r="E94" s="1"/>
    </row>
    <row r="95" spans="1:18" ht="21.75" x14ac:dyDescent="0.65">
      <c r="A95" s="1"/>
      <c r="B95" s="1"/>
      <c r="C95" s="1"/>
      <c r="D95" s="1"/>
      <c r="E95" s="1"/>
    </row>
    <row r="96" spans="1:18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T107"/>
  <sheetViews>
    <sheetView topLeftCell="A3" zoomScaleNormal="100" zoomScalePageLayoutView="80" workbookViewId="0">
      <selection activeCell="E8" sqref="E8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12" customWidth="1"/>
    <col min="9" max="9" width="12.7109375" bestFit="1" customWidth="1"/>
    <col min="10" max="11" width="12" hidden="1" customWidth="1" outlineLevel="1"/>
    <col min="12" max="18" width="9.140625" hidden="1" customWidth="1" outlineLevel="1"/>
    <col min="19" max="19" width="9.140625" bestFit="1" customWidth="1" collapsed="1"/>
    <col min="20" max="20" width="10.140625" bestFit="1" customWidth="1"/>
  </cols>
  <sheetData>
    <row r="1" spans="1:20" ht="24.75" x14ac:dyDescent="0.75">
      <c r="A1" s="3" t="s">
        <v>54</v>
      </c>
    </row>
    <row r="2" spans="1:20" ht="24.75" x14ac:dyDescent="0.75">
      <c r="A2" s="3" t="s">
        <v>55</v>
      </c>
    </row>
    <row r="3" spans="1:20" ht="19.5" x14ac:dyDescent="0.55000000000000004">
      <c r="A3" s="21" t="s">
        <v>122</v>
      </c>
    </row>
    <row r="4" spans="1:20" ht="24.75" x14ac:dyDescent="0.75">
      <c r="A4" s="3" t="s">
        <v>123</v>
      </c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</row>
    <row r="6" spans="1:20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280</v>
      </c>
      <c r="L6" s="28" t="s">
        <v>281</v>
      </c>
      <c r="M6" s="28" t="s">
        <v>282</v>
      </c>
      <c r="N6" s="28" t="s">
        <v>283</v>
      </c>
      <c r="O6" s="28" t="s">
        <v>284</v>
      </c>
      <c r="P6" s="28" t="s">
        <v>285</v>
      </c>
      <c r="Q6" s="28" t="s">
        <v>286</v>
      </c>
      <c r="R6" s="28" t="s">
        <v>287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4432</v>
      </c>
      <c r="G7" s="18">
        <f t="shared" si="0"/>
        <v>7170</v>
      </c>
      <c r="H7" s="18">
        <f t="shared" si="0"/>
        <v>7639</v>
      </c>
      <c r="I7" s="31">
        <f>SUM(J7:R7)</f>
        <v>8489</v>
      </c>
      <c r="J7" s="32">
        <f t="shared" ref="J7:T7" si="1">J8+J64</f>
        <v>7089.9000000000005</v>
      </c>
      <c r="K7" s="32">
        <f t="shared" si="1"/>
        <v>171.7</v>
      </c>
      <c r="L7" s="32">
        <f t="shared" si="1"/>
        <v>174.89999999999998</v>
      </c>
      <c r="M7" s="32">
        <f t="shared" si="1"/>
        <v>196.60000000000002</v>
      </c>
      <c r="N7" s="32">
        <f t="shared" si="1"/>
        <v>169.4</v>
      </c>
      <c r="O7" s="32">
        <f t="shared" si="1"/>
        <v>155</v>
      </c>
      <c r="P7" s="32">
        <f t="shared" si="1"/>
        <v>191.79999999999998</v>
      </c>
      <c r="Q7" s="32">
        <f t="shared" si="1"/>
        <v>171.7</v>
      </c>
      <c r="R7" s="32">
        <f t="shared" si="1"/>
        <v>168</v>
      </c>
      <c r="S7" s="18">
        <f t="shared" si="1"/>
        <v>7721</v>
      </c>
      <c r="T7" s="18">
        <f t="shared" si="1"/>
        <v>10314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2">F9+F59</f>
        <v>4432</v>
      </c>
      <c r="G8" s="18">
        <f t="shared" si="2"/>
        <v>7170</v>
      </c>
      <c r="H8" s="18">
        <f t="shared" si="2"/>
        <v>7639</v>
      </c>
      <c r="I8" s="31">
        <f t="shared" ref="I8:I71" si="3">SUM(J8:R8)</f>
        <v>8489</v>
      </c>
      <c r="J8" s="32">
        <f t="shared" si="2"/>
        <v>7089.9000000000005</v>
      </c>
      <c r="K8" s="32">
        <f t="shared" si="2"/>
        <v>171.7</v>
      </c>
      <c r="L8" s="32">
        <f t="shared" si="2"/>
        <v>174.89999999999998</v>
      </c>
      <c r="M8" s="32">
        <f t="shared" si="2"/>
        <v>196.60000000000002</v>
      </c>
      <c r="N8" s="32">
        <f t="shared" si="2"/>
        <v>169.4</v>
      </c>
      <c r="O8" s="32">
        <f t="shared" si="2"/>
        <v>155</v>
      </c>
      <c r="P8" s="32">
        <f t="shared" si="2"/>
        <v>191.79999999999998</v>
      </c>
      <c r="Q8" s="32">
        <f t="shared" si="2"/>
        <v>171.7</v>
      </c>
      <c r="R8" s="32">
        <f t="shared" si="2"/>
        <v>168</v>
      </c>
      <c r="S8" s="18">
        <f>S9+S59</f>
        <v>7721</v>
      </c>
      <c r="T8" s="18">
        <f t="shared" si="2"/>
        <v>10314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4">F10+F28</f>
        <v>4432</v>
      </c>
      <c r="G9" s="18">
        <f t="shared" si="4"/>
        <v>7170</v>
      </c>
      <c r="H9" s="18">
        <f t="shared" si="4"/>
        <v>7639</v>
      </c>
      <c r="I9" s="31">
        <f t="shared" si="3"/>
        <v>8489</v>
      </c>
      <c r="J9" s="32">
        <f t="shared" si="4"/>
        <v>7089.9000000000005</v>
      </c>
      <c r="K9" s="32">
        <f t="shared" si="4"/>
        <v>171.7</v>
      </c>
      <c r="L9" s="32">
        <f t="shared" si="4"/>
        <v>174.89999999999998</v>
      </c>
      <c r="M9" s="32">
        <f t="shared" si="4"/>
        <v>196.60000000000002</v>
      </c>
      <c r="N9" s="32">
        <f t="shared" si="4"/>
        <v>169.4</v>
      </c>
      <c r="O9" s="32">
        <f t="shared" si="4"/>
        <v>155</v>
      </c>
      <c r="P9" s="32">
        <f t="shared" si="4"/>
        <v>191.79999999999998</v>
      </c>
      <c r="Q9" s="32">
        <f t="shared" si="4"/>
        <v>171.7</v>
      </c>
      <c r="R9" s="32">
        <f t="shared" si="4"/>
        <v>168</v>
      </c>
      <c r="S9" s="18">
        <f t="shared" si="4"/>
        <v>7721</v>
      </c>
      <c r="T9" s="18">
        <f t="shared" si="4"/>
        <v>10314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5">F11</f>
        <v>1068</v>
      </c>
      <c r="G10" s="18">
        <f t="shared" si="5"/>
        <v>1246</v>
      </c>
      <c r="H10" s="18">
        <f t="shared" si="5"/>
        <v>1695</v>
      </c>
      <c r="I10" s="31">
        <f t="shared" si="3"/>
        <v>2157.0000000000005</v>
      </c>
      <c r="J10" s="32">
        <f t="shared" si="5"/>
        <v>1801.5</v>
      </c>
      <c r="K10" s="32">
        <f t="shared" si="5"/>
        <v>43.57</v>
      </c>
      <c r="L10" s="32">
        <f t="shared" si="5"/>
        <v>44.429999999999993</v>
      </c>
      <c r="M10" s="32">
        <f t="shared" si="5"/>
        <v>50.05</v>
      </c>
      <c r="N10" s="32">
        <f t="shared" si="5"/>
        <v>42.93</v>
      </c>
      <c r="O10" s="32">
        <f t="shared" si="5"/>
        <v>39.49</v>
      </c>
      <c r="P10" s="32">
        <f t="shared" si="5"/>
        <v>48.75</v>
      </c>
      <c r="Q10" s="32">
        <f t="shared" si="5"/>
        <v>43.57</v>
      </c>
      <c r="R10" s="32">
        <f t="shared" si="5"/>
        <v>42.71</v>
      </c>
      <c r="S10" s="18">
        <f t="shared" si="5"/>
        <v>2385</v>
      </c>
      <c r="T10" s="18">
        <f t="shared" si="5"/>
        <v>4007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6">F12+F16+F18+F21+F25</f>
        <v>1068</v>
      </c>
      <c r="G11" s="18">
        <f t="shared" ref="G11" si="7">G12+G16+G18+G21+G25</f>
        <v>1246</v>
      </c>
      <c r="H11" s="18">
        <f t="shared" ref="H11" si="8">H12+H16+H18+H21+H25</f>
        <v>1695</v>
      </c>
      <c r="I11" s="31">
        <f t="shared" si="3"/>
        <v>2157.0000000000005</v>
      </c>
      <c r="J11" s="32">
        <f t="shared" ref="J11" si="9">J12+J16+J18+J21+J25</f>
        <v>1801.5</v>
      </c>
      <c r="K11" s="32">
        <f t="shared" ref="K11" si="10">K12+K16+K18+K21+K25</f>
        <v>43.57</v>
      </c>
      <c r="L11" s="32">
        <f t="shared" ref="L11" si="11">L12+L16+L18+L21+L25</f>
        <v>44.429999999999993</v>
      </c>
      <c r="M11" s="32">
        <f t="shared" ref="M11" si="12">M12+M16+M18+M21+M25</f>
        <v>50.05</v>
      </c>
      <c r="N11" s="32">
        <f t="shared" ref="N11" si="13">N12+N16+N18+N21+N25</f>
        <v>42.93</v>
      </c>
      <c r="O11" s="32">
        <f t="shared" ref="O11" si="14">O12+O16+O18+O21+O25</f>
        <v>39.49</v>
      </c>
      <c r="P11" s="32">
        <f t="shared" ref="P11" si="15">P12+P16+P18+P21+P25</f>
        <v>48.75</v>
      </c>
      <c r="Q11" s="32">
        <f t="shared" ref="Q11" si="16">Q12+Q16+Q18+Q21+Q25</f>
        <v>43.57</v>
      </c>
      <c r="R11" s="32">
        <f t="shared" ref="R11" si="17">R12+R16+R18+R21+R25</f>
        <v>42.71</v>
      </c>
      <c r="S11" s="18">
        <f t="shared" ref="S11" si="18">S12+S16+S18+S21+S25</f>
        <v>2385</v>
      </c>
      <c r="T11" s="18">
        <f t="shared" ref="T11" si="19">T12+T16+T18+T21+T25</f>
        <v>4007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20">SUM(F13:F15)</f>
        <v>290</v>
      </c>
      <c r="G12" s="6">
        <f t="shared" si="20"/>
        <v>340</v>
      </c>
      <c r="H12" s="6">
        <f t="shared" si="20"/>
        <v>345</v>
      </c>
      <c r="I12" s="31">
        <f t="shared" si="3"/>
        <v>420.00000000000006</v>
      </c>
      <c r="J12" s="33">
        <f t="shared" si="20"/>
        <v>350.78000000000003</v>
      </c>
      <c r="K12" s="33">
        <f t="shared" si="20"/>
        <v>8.49</v>
      </c>
      <c r="L12" s="33">
        <f t="shared" si="20"/>
        <v>8.65</v>
      </c>
      <c r="M12" s="33">
        <f t="shared" si="20"/>
        <v>9.75</v>
      </c>
      <c r="N12" s="33">
        <f t="shared" si="20"/>
        <v>8.36</v>
      </c>
      <c r="O12" s="33">
        <f t="shared" si="20"/>
        <v>7.68</v>
      </c>
      <c r="P12" s="33">
        <f t="shared" si="20"/>
        <v>9.49</v>
      </c>
      <c r="Q12" s="33">
        <f t="shared" si="20"/>
        <v>8.49</v>
      </c>
      <c r="R12" s="33">
        <f t="shared" si="20"/>
        <v>8.31</v>
      </c>
      <c r="S12" s="6">
        <f t="shared" si="20"/>
        <v>410</v>
      </c>
      <c r="T12" s="6">
        <f t="shared" si="20"/>
        <v>640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220</v>
      </c>
      <c r="G13" s="6">
        <v>260</v>
      </c>
      <c r="H13" s="6">
        <v>260</v>
      </c>
      <c r="I13" s="31">
        <f t="shared" si="3"/>
        <v>340.00000000000006</v>
      </c>
      <c r="J13" s="33">
        <v>283.97000000000003</v>
      </c>
      <c r="K13" s="33">
        <v>6.87</v>
      </c>
      <c r="L13" s="33">
        <v>7</v>
      </c>
      <c r="M13" s="33">
        <v>7.89</v>
      </c>
      <c r="N13" s="33">
        <v>6.77</v>
      </c>
      <c r="O13" s="33">
        <v>6.22</v>
      </c>
      <c r="P13" s="33">
        <v>7.68</v>
      </c>
      <c r="Q13" s="33">
        <v>6.87</v>
      </c>
      <c r="R13" s="33">
        <v>6.73</v>
      </c>
      <c r="S13" s="6">
        <v>350</v>
      </c>
      <c r="T13" s="6">
        <v>580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70</v>
      </c>
      <c r="G15" s="6">
        <v>80</v>
      </c>
      <c r="H15" s="6">
        <v>85</v>
      </c>
      <c r="I15" s="31">
        <f t="shared" si="3"/>
        <v>80.000000000000014</v>
      </c>
      <c r="J15" s="33">
        <v>66.81</v>
      </c>
      <c r="K15" s="33">
        <v>1.62</v>
      </c>
      <c r="L15" s="33">
        <v>1.65</v>
      </c>
      <c r="M15" s="33">
        <v>1.86</v>
      </c>
      <c r="N15" s="33">
        <v>1.59</v>
      </c>
      <c r="O15" s="33">
        <v>1.46</v>
      </c>
      <c r="P15" s="33">
        <v>1.81</v>
      </c>
      <c r="Q15" s="33">
        <v>1.62</v>
      </c>
      <c r="R15" s="33">
        <v>1.58</v>
      </c>
      <c r="S15" s="6">
        <v>60</v>
      </c>
      <c r="T15" s="6">
        <v>60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21">F17</f>
        <v>4</v>
      </c>
      <c r="G16" s="6">
        <f t="shared" si="21"/>
        <v>4</v>
      </c>
      <c r="H16" s="6">
        <f t="shared" si="21"/>
        <v>4</v>
      </c>
      <c r="I16" s="31">
        <f t="shared" si="3"/>
        <v>4.9999999999999982</v>
      </c>
      <c r="J16" s="33">
        <f t="shared" si="21"/>
        <v>4.18</v>
      </c>
      <c r="K16" s="33">
        <f t="shared" si="21"/>
        <v>0.1</v>
      </c>
      <c r="L16" s="33">
        <f t="shared" si="21"/>
        <v>0.1</v>
      </c>
      <c r="M16" s="33">
        <f t="shared" si="21"/>
        <v>0.12</v>
      </c>
      <c r="N16" s="33">
        <f t="shared" si="21"/>
        <v>0.1</v>
      </c>
      <c r="O16" s="33">
        <f t="shared" si="21"/>
        <v>0.09</v>
      </c>
      <c r="P16" s="33">
        <f t="shared" si="21"/>
        <v>0.11</v>
      </c>
      <c r="Q16" s="33">
        <f t="shared" si="21"/>
        <v>0.1</v>
      </c>
      <c r="R16" s="33">
        <f t="shared" si="21"/>
        <v>0.1</v>
      </c>
      <c r="S16" s="6">
        <f t="shared" si="21"/>
        <v>6</v>
      </c>
      <c r="T16" s="6">
        <f t="shared" si="21"/>
        <v>7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4</v>
      </c>
      <c r="G17" s="6">
        <v>4</v>
      </c>
      <c r="H17" s="6">
        <v>4</v>
      </c>
      <c r="I17" s="31">
        <f t="shared" si="3"/>
        <v>4.9999999999999982</v>
      </c>
      <c r="J17" s="33">
        <v>4.18</v>
      </c>
      <c r="K17" s="33">
        <v>0.1</v>
      </c>
      <c r="L17" s="33">
        <v>0.1</v>
      </c>
      <c r="M17" s="33">
        <v>0.12</v>
      </c>
      <c r="N17" s="33">
        <v>0.1</v>
      </c>
      <c r="O17" s="33">
        <v>0.09</v>
      </c>
      <c r="P17" s="33">
        <v>0.11</v>
      </c>
      <c r="Q17" s="33">
        <v>0.1</v>
      </c>
      <c r="R17" s="33">
        <v>0.1</v>
      </c>
      <c r="S17" s="6">
        <v>6</v>
      </c>
      <c r="T17" s="6">
        <v>7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22">SUM(F19:F20)</f>
        <v>16</v>
      </c>
      <c r="G18" s="6">
        <f t="shared" si="22"/>
        <v>16</v>
      </c>
      <c r="H18" s="6">
        <f t="shared" si="22"/>
        <v>16</v>
      </c>
      <c r="I18" s="31">
        <f t="shared" si="3"/>
        <v>22.000000000000007</v>
      </c>
      <c r="J18" s="33">
        <f t="shared" si="22"/>
        <v>18.36</v>
      </c>
      <c r="K18" s="33">
        <f t="shared" si="22"/>
        <v>0.44</v>
      </c>
      <c r="L18" s="33">
        <f t="shared" si="22"/>
        <v>0.44999999999999996</v>
      </c>
      <c r="M18" s="33">
        <f t="shared" si="22"/>
        <v>0.51</v>
      </c>
      <c r="N18" s="33">
        <f t="shared" si="22"/>
        <v>0.44</v>
      </c>
      <c r="O18" s="33">
        <f t="shared" si="22"/>
        <v>0.42</v>
      </c>
      <c r="P18" s="33">
        <f t="shared" si="22"/>
        <v>0.5</v>
      </c>
      <c r="Q18" s="33">
        <f t="shared" si="22"/>
        <v>0.44</v>
      </c>
      <c r="R18" s="33">
        <f t="shared" si="22"/>
        <v>0.44</v>
      </c>
      <c r="S18" s="6">
        <f t="shared" si="22"/>
        <v>29</v>
      </c>
      <c r="T18" s="6">
        <f t="shared" si="22"/>
        <v>30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</v>
      </c>
      <c r="G19" s="6">
        <v>1</v>
      </c>
      <c r="H19" s="6">
        <v>1</v>
      </c>
      <c r="I19" s="31">
        <f t="shared" si="3"/>
        <v>2</v>
      </c>
      <c r="J19" s="33">
        <v>1.66</v>
      </c>
      <c r="K19" s="33">
        <v>0.04</v>
      </c>
      <c r="L19" s="33">
        <v>0.04</v>
      </c>
      <c r="M19" s="33">
        <v>0.05</v>
      </c>
      <c r="N19" s="33">
        <v>0.04</v>
      </c>
      <c r="O19" s="33">
        <v>0.04</v>
      </c>
      <c r="P19" s="33">
        <v>0.05</v>
      </c>
      <c r="Q19" s="33">
        <v>0.04</v>
      </c>
      <c r="R19" s="33">
        <v>0.04</v>
      </c>
      <c r="S19" s="6">
        <v>4</v>
      </c>
      <c r="T19" s="6">
        <v>5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15</v>
      </c>
      <c r="G20" s="6">
        <v>15</v>
      </c>
      <c r="H20" s="6">
        <v>15</v>
      </c>
      <c r="I20" s="31">
        <f t="shared" si="3"/>
        <v>19.999999999999993</v>
      </c>
      <c r="J20" s="33">
        <v>16.7</v>
      </c>
      <c r="K20" s="33">
        <v>0.4</v>
      </c>
      <c r="L20" s="33">
        <v>0.41</v>
      </c>
      <c r="M20" s="33">
        <v>0.46</v>
      </c>
      <c r="N20" s="33">
        <v>0.4</v>
      </c>
      <c r="O20" s="33">
        <v>0.38</v>
      </c>
      <c r="P20" s="33">
        <v>0.45</v>
      </c>
      <c r="Q20" s="33">
        <v>0.4</v>
      </c>
      <c r="R20" s="33">
        <v>0.4</v>
      </c>
      <c r="S20" s="6">
        <v>25</v>
      </c>
      <c r="T20" s="6">
        <v>25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23">SUM(F22:F24)</f>
        <v>758</v>
      </c>
      <c r="G21" s="6">
        <f t="shared" si="23"/>
        <v>886</v>
      </c>
      <c r="H21" s="6">
        <f t="shared" si="23"/>
        <v>1330</v>
      </c>
      <c r="I21" s="31">
        <f t="shared" si="3"/>
        <v>1659.9999999999998</v>
      </c>
      <c r="J21" s="33">
        <f t="shared" si="23"/>
        <v>1386.4299999999998</v>
      </c>
      <c r="K21" s="33">
        <f t="shared" si="23"/>
        <v>33.53</v>
      </c>
      <c r="L21" s="33">
        <f t="shared" si="23"/>
        <v>34.199999999999996</v>
      </c>
      <c r="M21" s="33">
        <f t="shared" si="23"/>
        <v>38.51</v>
      </c>
      <c r="N21" s="33">
        <f t="shared" si="23"/>
        <v>33.03</v>
      </c>
      <c r="O21" s="33">
        <f t="shared" si="23"/>
        <v>30.38</v>
      </c>
      <c r="P21" s="33">
        <f t="shared" si="23"/>
        <v>37.519999999999996</v>
      </c>
      <c r="Q21" s="33">
        <f t="shared" si="23"/>
        <v>33.53</v>
      </c>
      <c r="R21" s="33">
        <f t="shared" si="23"/>
        <v>32.869999999999997</v>
      </c>
      <c r="S21" s="6">
        <f t="shared" si="23"/>
        <v>1880</v>
      </c>
      <c r="T21" s="6">
        <f t="shared" si="23"/>
        <v>3190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88</v>
      </c>
      <c r="G22" s="6">
        <v>100</v>
      </c>
      <c r="H22" s="6">
        <v>130</v>
      </c>
      <c r="I22" s="31">
        <f t="shared" si="3"/>
        <v>160</v>
      </c>
      <c r="J22" s="33">
        <v>133.63</v>
      </c>
      <c r="K22" s="33">
        <v>3.23</v>
      </c>
      <c r="L22" s="33">
        <v>3.3</v>
      </c>
      <c r="M22" s="33">
        <v>3.71</v>
      </c>
      <c r="N22" s="33">
        <v>3.18</v>
      </c>
      <c r="O22" s="33">
        <v>2.93</v>
      </c>
      <c r="P22" s="33">
        <v>3.62</v>
      </c>
      <c r="Q22" s="33">
        <v>3.23</v>
      </c>
      <c r="R22" s="33">
        <v>3.17</v>
      </c>
      <c r="S22" s="6">
        <v>180</v>
      </c>
      <c r="T22" s="6">
        <v>240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670</v>
      </c>
      <c r="G23" s="6">
        <v>786</v>
      </c>
      <c r="H23" s="6">
        <v>1200</v>
      </c>
      <c r="I23" s="31">
        <f t="shared" si="3"/>
        <v>1500</v>
      </c>
      <c r="J23" s="33">
        <v>1252.8</v>
      </c>
      <c r="K23" s="33">
        <v>30.3</v>
      </c>
      <c r="L23" s="33">
        <v>30.9</v>
      </c>
      <c r="M23" s="33">
        <v>34.799999999999997</v>
      </c>
      <c r="N23" s="33">
        <v>29.85</v>
      </c>
      <c r="O23" s="33">
        <v>27.45</v>
      </c>
      <c r="P23" s="33">
        <v>33.9</v>
      </c>
      <c r="Q23" s="33">
        <v>30.3</v>
      </c>
      <c r="R23" s="33">
        <v>29.7</v>
      </c>
      <c r="S23" s="6">
        <v>1700</v>
      </c>
      <c r="T23" s="6">
        <v>2950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50</v>
      </c>
      <c r="J25" s="33">
        <f t="shared" ref="J25:T25" si="24">SUM(J26:J27)</f>
        <v>41.75</v>
      </c>
      <c r="K25" s="33">
        <f t="shared" si="24"/>
        <v>1.01</v>
      </c>
      <c r="L25" s="33">
        <f t="shared" si="24"/>
        <v>1.03</v>
      </c>
      <c r="M25" s="33">
        <f t="shared" si="24"/>
        <v>1.1599999999999999</v>
      </c>
      <c r="N25" s="33">
        <f t="shared" si="24"/>
        <v>1</v>
      </c>
      <c r="O25" s="33">
        <f t="shared" si="24"/>
        <v>0.92</v>
      </c>
      <c r="P25" s="33">
        <f t="shared" si="24"/>
        <v>1.1299999999999999</v>
      </c>
      <c r="Q25" s="33">
        <f t="shared" si="24"/>
        <v>1.01</v>
      </c>
      <c r="R25" s="33">
        <f t="shared" si="24"/>
        <v>0.99</v>
      </c>
      <c r="S25" s="6">
        <f t="shared" si="24"/>
        <v>60</v>
      </c>
      <c r="T25" s="6">
        <f t="shared" si="24"/>
        <v>140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50</v>
      </c>
      <c r="J26" s="33">
        <v>41.75</v>
      </c>
      <c r="K26" s="33">
        <v>1.01</v>
      </c>
      <c r="L26" s="33">
        <v>1.03</v>
      </c>
      <c r="M26" s="33">
        <v>1.1599999999999999</v>
      </c>
      <c r="N26" s="33">
        <v>1</v>
      </c>
      <c r="O26" s="33">
        <v>0.92</v>
      </c>
      <c r="P26" s="33">
        <v>1.1299999999999999</v>
      </c>
      <c r="Q26" s="33">
        <v>1.01</v>
      </c>
      <c r="R26" s="33">
        <v>0.99</v>
      </c>
      <c r="S26" s="6">
        <v>60</v>
      </c>
      <c r="T26" s="6">
        <v>140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6"/>
      <c r="T27" s="6"/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25">F29+F35+F50+F53+F57</f>
        <v>3364</v>
      </c>
      <c r="G28" s="18">
        <f t="shared" si="25"/>
        <v>5924</v>
      </c>
      <c r="H28" s="18">
        <f t="shared" si="25"/>
        <v>5944</v>
      </c>
      <c r="I28" s="31">
        <f t="shared" si="3"/>
        <v>6332.0000000000018</v>
      </c>
      <c r="J28" s="32">
        <f t="shared" si="25"/>
        <v>5288.4000000000005</v>
      </c>
      <c r="K28" s="32">
        <f t="shared" si="25"/>
        <v>128.13</v>
      </c>
      <c r="L28" s="32">
        <f t="shared" si="25"/>
        <v>130.47</v>
      </c>
      <c r="M28" s="32">
        <f t="shared" si="25"/>
        <v>146.55000000000001</v>
      </c>
      <c r="N28" s="32">
        <f t="shared" si="25"/>
        <v>126.47</v>
      </c>
      <c r="O28" s="32">
        <f t="shared" si="25"/>
        <v>115.50999999999999</v>
      </c>
      <c r="P28" s="32">
        <f t="shared" si="25"/>
        <v>143.04999999999998</v>
      </c>
      <c r="Q28" s="32">
        <f t="shared" si="25"/>
        <v>128.13</v>
      </c>
      <c r="R28" s="32">
        <f t="shared" si="25"/>
        <v>125.28999999999999</v>
      </c>
      <c r="S28" s="18">
        <f t="shared" si="25"/>
        <v>5336</v>
      </c>
      <c r="T28" s="18">
        <f t="shared" si="25"/>
        <v>6307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26">F30</f>
        <v>188</v>
      </c>
      <c r="G29" s="18">
        <f t="shared" si="26"/>
        <v>198</v>
      </c>
      <c r="H29" s="18">
        <f t="shared" si="26"/>
        <v>198</v>
      </c>
      <c r="I29" s="31">
        <f t="shared" si="3"/>
        <v>186.39999999999998</v>
      </c>
      <c r="J29" s="32">
        <f t="shared" si="26"/>
        <v>155.69</v>
      </c>
      <c r="K29" s="32">
        <f t="shared" si="26"/>
        <v>3.76</v>
      </c>
      <c r="L29" s="32">
        <f t="shared" si="26"/>
        <v>3.84</v>
      </c>
      <c r="M29" s="32">
        <f t="shared" si="26"/>
        <v>4.32</v>
      </c>
      <c r="N29" s="32">
        <f t="shared" si="26"/>
        <v>3.71</v>
      </c>
      <c r="O29" s="32">
        <f t="shared" si="26"/>
        <v>3.41</v>
      </c>
      <c r="P29" s="32">
        <f t="shared" si="26"/>
        <v>4.22</v>
      </c>
      <c r="Q29" s="32">
        <f t="shared" si="26"/>
        <v>3.76</v>
      </c>
      <c r="R29" s="32">
        <f t="shared" si="26"/>
        <v>3.69</v>
      </c>
      <c r="S29" s="18">
        <f t="shared" si="26"/>
        <v>195</v>
      </c>
      <c r="T29" s="18">
        <f t="shared" si="26"/>
        <v>429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27">SUM(F31:F34)</f>
        <v>188</v>
      </c>
      <c r="G30" s="6">
        <f t="shared" si="27"/>
        <v>198</v>
      </c>
      <c r="H30" s="6">
        <f t="shared" si="27"/>
        <v>198</v>
      </c>
      <c r="I30" s="31">
        <f t="shared" si="3"/>
        <v>186.39999999999998</v>
      </c>
      <c r="J30" s="33">
        <f t="shared" si="27"/>
        <v>155.69</v>
      </c>
      <c r="K30" s="33">
        <f t="shared" si="27"/>
        <v>3.76</v>
      </c>
      <c r="L30" s="33">
        <f t="shared" si="27"/>
        <v>3.84</v>
      </c>
      <c r="M30" s="33">
        <f t="shared" si="27"/>
        <v>4.32</v>
      </c>
      <c r="N30" s="33">
        <f t="shared" si="27"/>
        <v>3.71</v>
      </c>
      <c r="O30" s="33">
        <f t="shared" si="27"/>
        <v>3.41</v>
      </c>
      <c r="P30" s="33">
        <f t="shared" si="27"/>
        <v>4.22</v>
      </c>
      <c r="Q30" s="33">
        <f t="shared" si="27"/>
        <v>3.76</v>
      </c>
      <c r="R30" s="33">
        <f t="shared" si="27"/>
        <v>3.69</v>
      </c>
      <c r="S30" s="6">
        <f t="shared" si="27"/>
        <v>195</v>
      </c>
      <c r="T30" s="6">
        <f t="shared" si="27"/>
        <v>429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160</v>
      </c>
      <c r="G31" s="6">
        <v>170</v>
      </c>
      <c r="H31" s="6">
        <v>170</v>
      </c>
      <c r="I31" s="31">
        <f t="shared" si="3"/>
        <v>160</v>
      </c>
      <c r="J31" s="33">
        <v>133.63</v>
      </c>
      <c r="K31" s="33">
        <v>3.23</v>
      </c>
      <c r="L31" s="33">
        <v>3.3</v>
      </c>
      <c r="M31" s="33">
        <v>3.71</v>
      </c>
      <c r="N31" s="33">
        <v>3.18</v>
      </c>
      <c r="O31" s="33">
        <v>2.93</v>
      </c>
      <c r="P31" s="33">
        <v>3.62</v>
      </c>
      <c r="Q31" s="33">
        <v>3.23</v>
      </c>
      <c r="R31" s="33">
        <v>3.17</v>
      </c>
      <c r="S31" s="6">
        <v>160</v>
      </c>
      <c r="T31" s="6">
        <v>170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2</v>
      </c>
      <c r="G32" s="6">
        <v>2</v>
      </c>
      <c r="H32" s="6">
        <v>2</v>
      </c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26</v>
      </c>
      <c r="G33" s="6">
        <v>26</v>
      </c>
      <c r="H33" s="6">
        <v>26</v>
      </c>
      <c r="I33" s="31">
        <f t="shared" si="3"/>
        <v>26.400000000000002</v>
      </c>
      <c r="J33" s="33">
        <v>22.06</v>
      </c>
      <c r="K33" s="33">
        <v>0.53</v>
      </c>
      <c r="L33" s="33">
        <v>0.54</v>
      </c>
      <c r="M33" s="33">
        <v>0.61</v>
      </c>
      <c r="N33" s="33">
        <v>0.53</v>
      </c>
      <c r="O33" s="33">
        <v>0.48</v>
      </c>
      <c r="P33" s="33">
        <v>0.6</v>
      </c>
      <c r="Q33" s="33">
        <v>0.53</v>
      </c>
      <c r="R33" s="33">
        <v>0.52</v>
      </c>
      <c r="S33" s="6">
        <v>35</v>
      </c>
      <c r="T33" s="6">
        <v>259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6"/>
      <c r="T34" s="6"/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28">F36+F37+F44</f>
        <v>216</v>
      </c>
      <c r="G35" s="18">
        <f t="shared" si="28"/>
        <v>216</v>
      </c>
      <c r="H35" s="18">
        <f t="shared" si="28"/>
        <v>236</v>
      </c>
      <c r="I35" s="31">
        <f t="shared" si="3"/>
        <v>272.60000000000002</v>
      </c>
      <c r="J35" s="32">
        <f t="shared" si="28"/>
        <v>227.65</v>
      </c>
      <c r="K35" s="32">
        <f t="shared" si="28"/>
        <v>5.49</v>
      </c>
      <c r="L35" s="32">
        <f t="shared" si="28"/>
        <v>5.6099999999999994</v>
      </c>
      <c r="M35" s="32">
        <f t="shared" si="28"/>
        <v>6.32</v>
      </c>
      <c r="N35" s="32">
        <f t="shared" si="28"/>
        <v>5.44</v>
      </c>
      <c r="O35" s="32">
        <f t="shared" si="28"/>
        <v>5.03</v>
      </c>
      <c r="P35" s="32">
        <f t="shared" si="28"/>
        <v>6.16</v>
      </c>
      <c r="Q35" s="32">
        <f t="shared" si="28"/>
        <v>5.49</v>
      </c>
      <c r="R35" s="32">
        <f t="shared" si="28"/>
        <v>5.41</v>
      </c>
      <c r="S35" s="18">
        <f t="shared" si="28"/>
        <v>291</v>
      </c>
      <c r="T35" s="18">
        <f t="shared" si="28"/>
        <v>326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>
        <v>3.5</v>
      </c>
      <c r="G36" s="6">
        <v>3.5</v>
      </c>
      <c r="H36" s="6">
        <v>3.5</v>
      </c>
      <c r="I36" s="31">
        <f t="shared" si="3"/>
        <v>4.9999999999999982</v>
      </c>
      <c r="J36" s="33">
        <v>4.18</v>
      </c>
      <c r="K36" s="33">
        <v>0.1</v>
      </c>
      <c r="L36" s="33">
        <v>0.1</v>
      </c>
      <c r="M36" s="33">
        <v>0.12</v>
      </c>
      <c r="N36" s="33">
        <v>0.1</v>
      </c>
      <c r="O36" s="33">
        <v>0.09</v>
      </c>
      <c r="P36" s="33">
        <v>0.11</v>
      </c>
      <c r="Q36" s="33">
        <v>0.1</v>
      </c>
      <c r="R36" s="33">
        <v>0.1</v>
      </c>
      <c r="S36" s="6">
        <v>5</v>
      </c>
      <c r="T36" s="6">
        <v>5</v>
      </c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29">SUM(F38:F43)</f>
        <v>27.5</v>
      </c>
      <c r="G37" s="6">
        <f t="shared" si="29"/>
        <v>27.5</v>
      </c>
      <c r="H37" s="6">
        <f t="shared" si="29"/>
        <v>42.5</v>
      </c>
      <c r="I37" s="31">
        <f t="shared" si="3"/>
        <v>57.000000000000007</v>
      </c>
      <c r="J37" s="33">
        <f t="shared" si="29"/>
        <v>47.59</v>
      </c>
      <c r="K37" s="33">
        <f t="shared" si="29"/>
        <v>1.1400000000000001</v>
      </c>
      <c r="L37" s="33">
        <f t="shared" si="29"/>
        <v>1.17</v>
      </c>
      <c r="M37" s="33">
        <f t="shared" si="29"/>
        <v>1.32</v>
      </c>
      <c r="N37" s="33">
        <f t="shared" si="29"/>
        <v>1.1400000000000001</v>
      </c>
      <c r="O37" s="33">
        <f t="shared" si="29"/>
        <v>1.0699999999999998</v>
      </c>
      <c r="P37" s="33">
        <f t="shared" si="29"/>
        <v>1.29</v>
      </c>
      <c r="Q37" s="33">
        <f t="shared" si="29"/>
        <v>1.1400000000000001</v>
      </c>
      <c r="R37" s="33">
        <f t="shared" si="29"/>
        <v>1.1400000000000001</v>
      </c>
      <c r="S37" s="6">
        <f t="shared" si="29"/>
        <v>69</v>
      </c>
      <c r="T37" s="6">
        <f t="shared" si="29"/>
        <v>59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20</v>
      </c>
      <c r="G38" s="6">
        <v>20</v>
      </c>
      <c r="H38" s="6">
        <v>20</v>
      </c>
      <c r="I38" s="31">
        <f t="shared" si="3"/>
        <v>15.000000000000002</v>
      </c>
      <c r="J38" s="33">
        <v>12.53</v>
      </c>
      <c r="K38" s="33">
        <v>0.3</v>
      </c>
      <c r="L38" s="33">
        <v>0.31</v>
      </c>
      <c r="M38" s="33">
        <v>0.35</v>
      </c>
      <c r="N38" s="33">
        <v>0.3</v>
      </c>
      <c r="O38" s="33">
        <v>0.27</v>
      </c>
      <c r="P38" s="33">
        <v>0.34</v>
      </c>
      <c r="Q38" s="33">
        <v>0.3</v>
      </c>
      <c r="R38" s="33">
        <v>0.3</v>
      </c>
      <c r="S38" s="6">
        <v>15</v>
      </c>
      <c r="T38" s="6">
        <v>15</v>
      </c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2.5</v>
      </c>
      <c r="G39" s="6">
        <v>2.5</v>
      </c>
      <c r="H39" s="6">
        <v>2.5</v>
      </c>
      <c r="I39" s="31">
        <f t="shared" si="3"/>
        <v>2</v>
      </c>
      <c r="J39" s="33">
        <v>1.66</v>
      </c>
      <c r="K39" s="33">
        <v>0.04</v>
      </c>
      <c r="L39" s="33">
        <v>0.04</v>
      </c>
      <c r="M39" s="33">
        <v>0.05</v>
      </c>
      <c r="N39" s="33">
        <v>0.04</v>
      </c>
      <c r="O39" s="33">
        <v>0.04</v>
      </c>
      <c r="P39" s="33">
        <v>0.05</v>
      </c>
      <c r="Q39" s="33">
        <v>0.04</v>
      </c>
      <c r="R39" s="33">
        <v>0.04</v>
      </c>
      <c r="S39" s="6">
        <v>4</v>
      </c>
      <c r="T39" s="6">
        <v>4</v>
      </c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6"/>
      <c r="T40" s="6"/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6"/>
      <c r="T41" s="6"/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19.999999999999993</v>
      </c>
      <c r="J42" s="33">
        <v>16.7</v>
      </c>
      <c r="K42" s="33">
        <v>0.4</v>
      </c>
      <c r="L42" s="33">
        <v>0.41</v>
      </c>
      <c r="M42" s="33">
        <v>0.46</v>
      </c>
      <c r="N42" s="33">
        <v>0.4</v>
      </c>
      <c r="O42" s="33">
        <v>0.38</v>
      </c>
      <c r="P42" s="33">
        <v>0.45</v>
      </c>
      <c r="Q42" s="33">
        <v>0.4</v>
      </c>
      <c r="R42" s="33">
        <v>0.4</v>
      </c>
      <c r="S42" s="6">
        <v>35</v>
      </c>
      <c r="T42" s="6">
        <v>40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5</v>
      </c>
      <c r="G43" s="6">
        <v>5</v>
      </c>
      <c r="H43" s="6">
        <v>20</v>
      </c>
      <c r="I43" s="31">
        <f t="shared" si="3"/>
        <v>19.999999999999993</v>
      </c>
      <c r="J43" s="33">
        <v>16.7</v>
      </c>
      <c r="K43" s="33">
        <v>0.4</v>
      </c>
      <c r="L43" s="33">
        <v>0.41</v>
      </c>
      <c r="M43" s="33">
        <v>0.46</v>
      </c>
      <c r="N43" s="33">
        <v>0.4</v>
      </c>
      <c r="O43" s="33">
        <v>0.38</v>
      </c>
      <c r="P43" s="33">
        <v>0.45</v>
      </c>
      <c r="Q43" s="33">
        <v>0.4</v>
      </c>
      <c r="R43" s="33">
        <v>0.4</v>
      </c>
      <c r="S43" s="6">
        <v>15</v>
      </c>
      <c r="T43" s="6"/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30">SUM(F45:F49)</f>
        <v>185</v>
      </c>
      <c r="G44" s="6">
        <f t="shared" si="30"/>
        <v>185</v>
      </c>
      <c r="H44" s="6">
        <f t="shared" si="30"/>
        <v>190</v>
      </c>
      <c r="I44" s="31">
        <f t="shared" si="3"/>
        <v>210.59999999999997</v>
      </c>
      <c r="J44" s="33">
        <f t="shared" si="30"/>
        <v>175.88</v>
      </c>
      <c r="K44" s="33">
        <f t="shared" si="30"/>
        <v>4.25</v>
      </c>
      <c r="L44" s="33">
        <f t="shared" si="30"/>
        <v>4.34</v>
      </c>
      <c r="M44" s="33">
        <f t="shared" si="30"/>
        <v>4.88</v>
      </c>
      <c r="N44" s="33">
        <f t="shared" si="30"/>
        <v>4.2</v>
      </c>
      <c r="O44" s="33">
        <f t="shared" si="30"/>
        <v>3.87</v>
      </c>
      <c r="P44" s="33">
        <f t="shared" si="30"/>
        <v>4.76</v>
      </c>
      <c r="Q44" s="33">
        <f t="shared" si="30"/>
        <v>4.25</v>
      </c>
      <c r="R44" s="33">
        <f t="shared" si="30"/>
        <v>4.17</v>
      </c>
      <c r="S44" s="6">
        <f t="shared" si="30"/>
        <v>217</v>
      </c>
      <c r="T44" s="6">
        <f t="shared" si="30"/>
        <v>262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35</v>
      </c>
      <c r="G45" s="6">
        <v>35</v>
      </c>
      <c r="H45" s="6">
        <v>40</v>
      </c>
      <c r="I45" s="31">
        <f t="shared" si="3"/>
        <v>40.6</v>
      </c>
      <c r="J45" s="33">
        <v>33.909999999999997</v>
      </c>
      <c r="K45" s="33">
        <v>0.82</v>
      </c>
      <c r="L45" s="33">
        <v>0.84</v>
      </c>
      <c r="M45" s="33">
        <v>0.94</v>
      </c>
      <c r="N45" s="33">
        <v>0.81</v>
      </c>
      <c r="O45" s="33">
        <v>0.74</v>
      </c>
      <c r="P45" s="33">
        <v>0.92</v>
      </c>
      <c r="Q45" s="33">
        <v>0.82</v>
      </c>
      <c r="R45" s="33">
        <v>0.8</v>
      </c>
      <c r="S45" s="6">
        <v>47</v>
      </c>
      <c r="T45" s="6">
        <v>42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19.999999999999993</v>
      </c>
      <c r="J46" s="33">
        <v>16.7</v>
      </c>
      <c r="K46" s="33">
        <v>0.4</v>
      </c>
      <c r="L46" s="33">
        <v>0.41</v>
      </c>
      <c r="M46" s="33">
        <v>0.46</v>
      </c>
      <c r="N46" s="33">
        <v>0.4</v>
      </c>
      <c r="O46" s="33">
        <v>0.38</v>
      </c>
      <c r="P46" s="33">
        <v>0.45</v>
      </c>
      <c r="Q46" s="33">
        <v>0.4</v>
      </c>
      <c r="R46" s="33">
        <v>0.4</v>
      </c>
      <c r="S46" s="6">
        <v>20</v>
      </c>
      <c r="T46" s="6">
        <v>20</v>
      </c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6"/>
      <c r="T47" s="6"/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6"/>
      <c r="T48" s="6"/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18">
        <v>150</v>
      </c>
      <c r="G49" s="18">
        <v>150</v>
      </c>
      <c r="H49" s="18">
        <v>150</v>
      </c>
      <c r="I49" s="31">
        <f t="shared" si="3"/>
        <v>149.99999999999997</v>
      </c>
      <c r="J49" s="32">
        <v>125.27</v>
      </c>
      <c r="K49" s="32">
        <v>3.03</v>
      </c>
      <c r="L49" s="32">
        <v>3.09</v>
      </c>
      <c r="M49" s="32">
        <v>3.48</v>
      </c>
      <c r="N49" s="32">
        <v>2.99</v>
      </c>
      <c r="O49" s="32">
        <v>2.75</v>
      </c>
      <c r="P49" s="32">
        <v>3.39</v>
      </c>
      <c r="Q49" s="32">
        <v>3.03</v>
      </c>
      <c r="R49" s="32">
        <v>2.97</v>
      </c>
      <c r="S49" s="18">
        <v>150</v>
      </c>
      <c r="T49" s="18">
        <v>200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>SUM(F51:F52)</f>
        <v>0</v>
      </c>
      <c r="G50" s="18">
        <f t="shared" ref="G50:J50" si="31">SUM(G51:G52)</f>
        <v>0</v>
      </c>
      <c r="H50" s="18">
        <f t="shared" si="31"/>
        <v>0</v>
      </c>
      <c r="I50" s="31">
        <f t="shared" si="3"/>
        <v>0</v>
      </c>
      <c r="J50" s="18">
        <f t="shared" si="31"/>
        <v>0</v>
      </c>
      <c r="K50" s="18">
        <f t="shared" ref="K50" si="32">SUM(K51:K52)</f>
        <v>0</v>
      </c>
      <c r="L50" s="18">
        <f t="shared" ref="L50" si="33">SUM(L51:L52)</f>
        <v>0</v>
      </c>
      <c r="M50" s="18">
        <f t="shared" ref="M50" si="34">SUM(M51:M52)</f>
        <v>0</v>
      </c>
      <c r="N50" s="18">
        <f t="shared" ref="N50" si="35">SUM(N51:N52)</f>
        <v>0</v>
      </c>
      <c r="O50" s="18">
        <f t="shared" ref="O50" si="36">SUM(O51:O52)</f>
        <v>0</v>
      </c>
      <c r="P50" s="18">
        <f t="shared" ref="P50" si="37">SUM(P51:P52)</f>
        <v>0</v>
      </c>
      <c r="Q50" s="18">
        <f t="shared" ref="Q50" si="38">SUM(Q51:Q52)</f>
        <v>0</v>
      </c>
      <c r="R50" s="18">
        <f t="shared" ref="R50" si="39">SUM(R51:R52)</f>
        <v>0</v>
      </c>
      <c r="S50" s="18">
        <f t="shared" ref="S50:T50" si="40">S51</f>
        <v>0</v>
      </c>
      <c r="T50" s="18">
        <f t="shared" si="40"/>
        <v>2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>
        <v>2</v>
      </c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6"/>
      <c r="T52" s="6"/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41">SUM(F54:F56)</f>
        <v>2960</v>
      </c>
      <c r="G53" s="18">
        <f t="shared" si="41"/>
        <v>5510</v>
      </c>
      <c r="H53" s="18">
        <f t="shared" si="41"/>
        <v>5510</v>
      </c>
      <c r="I53" s="31">
        <f t="shared" si="3"/>
        <v>5873</v>
      </c>
      <c r="J53" s="32">
        <f t="shared" si="41"/>
        <v>4905.0600000000004</v>
      </c>
      <c r="K53" s="32">
        <f t="shared" si="41"/>
        <v>118.88</v>
      </c>
      <c r="L53" s="32">
        <f t="shared" si="41"/>
        <v>121.02</v>
      </c>
      <c r="M53" s="32">
        <f t="shared" si="41"/>
        <v>135.91</v>
      </c>
      <c r="N53" s="32">
        <f t="shared" si="41"/>
        <v>117.32</v>
      </c>
      <c r="O53" s="32">
        <f t="shared" si="41"/>
        <v>107.07</v>
      </c>
      <c r="P53" s="32">
        <f t="shared" si="41"/>
        <v>132.66999999999999</v>
      </c>
      <c r="Q53" s="32">
        <f t="shared" si="41"/>
        <v>118.88</v>
      </c>
      <c r="R53" s="32">
        <f t="shared" si="41"/>
        <v>116.19</v>
      </c>
      <c r="S53" s="18">
        <f t="shared" si="41"/>
        <v>4850</v>
      </c>
      <c r="T53" s="18">
        <f t="shared" si="41"/>
        <v>5550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2960</v>
      </c>
      <c r="G54" s="6">
        <v>5510</v>
      </c>
      <c r="H54" s="6">
        <v>5510</v>
      </c>
      <c r="I54" s="31">
        <f t="shared" si="3"/>
        <v>5873</v>
      </c>
      <c r="J54" s="33">
        <v>4905.0600000000004</v>
      </c>
      <c r="K54" s="33">
        <v>118.88</v>
      </c>
      <c r="L54" s="33">
        <v>121.02</v>
      </c>
      <c r="M54" s="33">
        <v>135.91</v>
      </c>
      <c r="N54" s="33">
        <v>117.32</v>
      </c>
      <c r="O54" s="33">
        <v>107.07</v>
      </c>
      <c r="P54" s="33">
        <v>132.66999999999999</v>
      </c>
      <c r="Q54" s="33">
        <v>118.88</v>
      </c>
      <c r="R54" s="33">
        <v>116.19</v>
      </c>
      <c r="S54" s="6">
        <v>4850</v>
      </c>
      <c r="T54" s="6">
        <v>5550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42">F58</f>
        <v>0</v>
      </c>
      <c r="G57" s="18">
        <f t="shared" si="42"/>
        <v>0</v>
      </c>
      <c r="H57" s="18">
        <f t="shared" si="42"/>
        <v>0</v>
      </c>
      <c r="I57" s="31">
        <f t="shared" si="3"/>
        <v>0</v>
      </c>
      <c r="J57" s="32">
        <f t="shared" si="42"/>
        <v>0</v>
      </c>
      <c r="K57" s="32">
        <f t="shared" si="42"/>
        <v>0</v>
      </c>
      <c r="L57" s="32">
        <f t="shared" si="42"/>
        <v>0</v>
      </c>
      <c r="M57" s="32">
        <f t="shared" si="42"/>
        <v>0</v>
      </c>
      <c r="N57" s="32">
        <f t="shared" si="42"/>
        <v>0</v>
      </c>
      <c r="O57" s="32">
        <f t="shared" si="42"/>
        <v>0</v>
      </c>
      <c r="P57" s="32">
        <f t="shared" si="42"/>
        <v>0</v>
      </c>
      <c r="Q57" s="32">
        <f t="shared" si="42"/>
        <v>0</v>
      </c>
      <c r="R57" s="32">
        <f t="shared" si="42"/>
        <v>0</v>
      </c>
      <c r="S57" s="18">
        <f t="shared" si="42"/>
        <v>0</v>
      </c>
      <c r="T57" s="18">
        <f t="shared" si="42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43">F60</f>
        <v>0</v>
      </c>
      <c r="G59" s="18">
        <f t="shared" si="43"/>
        <v>0</v>
      </c>
      <c r="H59" s="18">
        <f t="shared" si="43"/>
        <v>0</v>
      </c>
      <c r="I59" s="31">
        <f t="shared" si="3"/>
        <v>0</v>
      </c>
      <c r="J59" s="32">
        <f t="shared" si="43"/>
        <v>0</v>
      </c>
      <c r="K59" s="32">
        <f t="shared" si="43"/>
        <v>0</v>
      </c>
      <c r="L59" s="32">
        <f t="shared" si="43"/>
        <v>0</v>
      </c>
      <c r="M59" s="32">
        <f t="shared" si="43"/>
        <v>0</v>
      </c>
      <c r="N59" s="32">
        <f t="shared" si="43"/>
        <v>0</v>
      </c>
      <c r="O59" s="32">
        <f t="shared" si="43"/>
        <v>0</v>
      </c>
      <c r="P59" s="32">
        <f t="shared" si="43"/>
        <v>0</v>
      </c>
      <c r="Q59" s="32">
        <f t="shared" si="43"/>
        <v>0</v>
      </c>
      <c r="R59" s="32">
        <f t="shared" si="43"/>
        <v>0</v>
      </c>
      <c r="S59" s="18">
        <f t="shared" si="43"/>
        <v>0</v>
      </c>
      <c r="T59" s="18">
        <f t="shared" si="43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44">F61+F63</f>
        <v>0</v>
      </c>
      <c r="G60" s="18">
        <f t="shared" si="44"/>
        <v>0</v>
      </c>
      <c r="H60" s="18">
        <f t="shared" si="44"/>
        <v>0</v>
      </c>
      <c r="I60" s="31">
        <f t="shared" si="3"/>
        <v>0</v>
      </c>
      <c r="J60" s="32">
        <f t="shared" si="44"/>
        <v>0</v>
      </c>
      <c r="K60" s="32">
        <f t="shared" si="44"/>
        <v>0</v>
      </c>
      <c r="L60" s="32">
        <f t="shared" si="44"/>
        <v>0</v>
      </c>
      <c r="M60" s="32">
        <f t="shared" si="44"/>
        <v>0</v>
      </c>
      <c r="N60" s="32">
        <f t="shared" si="44"/>
        <v>0</v>
      </c>
      <c r="O60" s="32">
        <f t="shared" si="44"/>
        <v>0</v>
      </c>
      <c r="P60" s="32">
        <f t="shared" si="44"/>
        <v>0</v>
      </c>
      <c r="Q60" s="32">
        <f t="shared" si="44"/>
        <v>0</v>
      </c>
      <c r="R60" s="32">
        <f t="shared" si="44"/>
        <v>0</v>
      </c>
      <c r="S60" s="18">
        <f t="shared" si="44"/>
        <v>0</v>
      </c>
      <c r="T60" s="18">
        <f t="shared" si="44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45">F62</f>
        <v>0</v>
      </c>
      <c r="G61" s="18">
        <f t="shared" si="45"/>
        <v>0</v>
      </c>
      <c r="H61" s="18">
        <f t="shared" si="45"/>
        <v>0</v>
      </c>
      <c r="I61" s="31">
        <f t="shared" si="3"/>
        <v>0</v>
      </c>
      <c r="J61" s="32">
        <f t="shared" si="45"/>
        <v>0</v>
      </c>
      <c r="K61" s="32">
        <f t="shared" si="45"/>
        <v>0</v>
      </c>
      <c r="L61" s="32">
        <f t="shared" si="45"/>
        <v>0</v>
      </c>
      <c r="M61" s="32">
        <f t="shared" si="45"/>
        <v>0</v>
      </c>
      <c r="N61" s="32">
        <f t="shared" si="45"/>
        <v>0</v>
      </c>
      <c r="O61" s="32">
        <f t="shared" si="45"/>
        <v>0</v>
      </c>
      <c r="P61" s="32">
        <f t="shared" si="45"/>
        <v>0</v>
      </c>
      <c r="Q61" s="32">
        <f t="shared" si="45"/>
        <v>0</v>
      </c>
      <c r="R61" s="32">
        <f t="shared" si="45"/>
        <v>0</v>
      </c>
      <c r="S61" s="18">
        <f t="shared" si="45"/>
        <v>0</v>
      </c>
      <c r="T61" s="18">
        <f t="shared" si="45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46">F65+F71</f>
        <v>0</v>
      </c>
      <c r="G64" s="18">
        <f t="shared" si="46"/>
        <v>0</v>
      </c>
      <c r="H64" s="18">
        <f t="shared" si="46"/>
        <v>0</v>
      </c>
      <c r="I64" s="31">
        <f t="shared" si="3"/>
        <v>0</v>
      </c>
      <c r="J64" s="32">
        <f t="shared" si="46"/>
        <v>0</v>
      </c>
      <c r="K64" s="32">
        <f t="shared" si="46"/>
        <v>0</v>
      </c>
      <c r="L64" s="32">
        <f t="shared" si="46"/>
        <v>0</v>
      </c>
      <c r="M64" s="32">
        <f t="shared" si="46"/>
        <v>0</v>
      </c>
      <c r="N64" s="32">
        <f t="shared" si="46"/>
        <v>0</v>
      </c>
      <c r="O64" s="32">
        <f t="shared" si="46"/>
        <v>0</v>
      </c>
      <c r="P64" s="32">
        <f t="shared" si="46"/>
        <v>0</v>
      </c>
      <c r="Q64" s="32">
        <f t="shared" si="46"/>
        <v>0</v>
      </c>
      <c r="R64" s="32">
        <f t="shared" si="46"/>
        <v>0</v>
      </c>
      <c r="S64" s="18">
        <f t="shared" si="46"/>
        <v>0</v>
      </c>
      <c r="T64" s="18">
        <f t="shared" si="46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47">F66+F69</f>
        <v>0</v>
      </c>
      <c r="G65" s="18">
        <f t="shared" si="47"/>
        <v>0</v>
      </c>
      <c r="H65" s="18">
        <f t="shared" si="47"/>
        <v>0</v>
      </c>
      <c r="I65" s="31">
        <f t="shared" si="3"/>
        <v>0</v>
      </c>
      <c r="J65" s="32">
        <f t="shared" si="47"/>
        <v>0</v>
      </c>
      <c r="K65" s="32">
        <f t="shared" si="47"/>
        <v>0</v>
      </c>
      <c r="L65" s="32">
        <f t="shared" si="47"/>
        <v>0</v>
      </c>
      <c r="M65" s="32">
        <f t="shared" si="47"/>
        <v>0</v>
      </c>
      <c r="N65" s="32">
        <f t="shared" si="47"/>
        <v>0</v>
      </c>
      <c r="O65" s="32">
        <f t="shared" si="47"/>
        <v>0</v>
      </c>
      <c r="P65" s="32">
        <f t="shared" si="47"/>
        <v>0</v>
      </c>
      <c r="Q65" s="32">
        <f t="shared" si="47"/>
        <v>0</v>
      </c>
      <c r="R65" s="32">
        <f t="shared" si="47"/>
        <v>0</v>
      </c>
      <c r="S65" s="18">
        <f t="shared" si="47"/>
        <v>0</v>
      </c>
      <c r="T65" s="18">
        <f t="shared" si="47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48">F67</f>
        <v>0</v>
      </c>
      <c r="G66" s="18">
        <f t="shared" si="48"/>
        <v>0</v>
      </c>
      <c r="H66" s="18">
        <f t="shared" si="48"/>
        <v>0</v>
      </c>
      <c r="I66" s="31">
        <f t="shared" si="3"/>
        <v>0</v>
      </c>
      <c r="J66" s="32">
        <f t="shared" si="48"/>
        <v>0</v>
      </c>
      <c r="K66" s="32">
        <f t="shared" si="48"/>
        <v>0</v>
      </c>
      <c r="L66" s="32">
        <f t="shared" si="48"/>
        <v>0</v>
      </c>
      <c r="M66" s="32">
        <f t="shared" si="48"/>
        <v>0</v>
      </c>
      <c r="N66" s="32">
        <f t="shared" si="48"/>
        <v>0</v>
      </c>
      <c r="O66" s="32">
        <f t="shared" si="48"/>
        <v>0</v>
      </c>
      <c r="P66" s="32">
        <f t="shared" si="48"/>
        <v>0</v>
      </c>
      <c r="Q66" s="32">
        <f t="shared" si="48"/>
        <v>0</v>
      </c>
      <c r="R66" s="32">
        <f t="shared" si="48"/>
        <v>0</v>
      </c>
      <c r="S66" s="18">
        <f t="shared" si="48"/>
        <v>0</v>
      </c>
      <c r="T66" s="18">
        <f t="shared" si="48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48"/>
        <v>0</v>
      </c>
      <c r="G67" s="18">
        <f t="shared" si="48"/>
        <v>0</v>
      </c>
      <c r="H67" s="18">
        <f t="shared" si="48"/>
        <v>0</v>
      </c>
      <c r="I67" s="31">
        <f t="shared" si="3"/>
        <v>0</v>
      </c>
      <c r="J67" s="32">
        <f t="shared" si="48"/>
        <v>0</v>
      </c>
      <c r="K67" s="32">
        <f t="shared" si="48"/>
        <v>0</v>
      </c>
      <c r="L67" s="32">
        <f t="shared" si="48"/>
        <v>0</v>
      </c>
      <c r="M67" s="32">
        <f t="shared" si="48"/>
        <v>0</v>
      </c>
      <c r="N67" s="32">
        <f t="shared" si="48"/>
        <v>0</v>
      </c>
      <c r="O67" s="32">
        <f t="shared" si="48"/>
        <v>0</v>
      </c>
      <c r="P67" s="32">
        <f t="shared" si="48"/>
        <v>0</v>
      </c>
      <c r="Q67" s="32">
        <f t="shared" si="48"/>
        <v>0</v>
      </c>
      <c r="R67" s="32">
        <f t="shared" si="48"/>
        <v>0</v>
      </c>
      <c r="S67" s="18">
        <f t="shared" si="48"/>
        <v>0</v>
      </c>
      <c r="T67" s="18">
        <f t="shared" si="48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49">F70</f>
        <v>0</v>
      </c>
      <c r="G69" s="18">
        <f t="shared" si="49"/>
        <v>0</v>
      </c>
      <c r="H69" s="18">
        <f t="shared" si="49"/>
        <v>0</v>
      </c>
      <c r="I69" s="31">
        <f t="shared" si="3"/>
        <v>0</v>
      </c>
      <c r="J69" s="32">
        <f t="shared" si="49"/>
        <v>0</v>
      </c>
      <c r="K69" s="32">
        <f t="shared" si="49"/>
        <v>0</v>
      </c>
      <c r="L69" s="32">
        <f t="shared" si="49"/>
        <v>0</v>
      </c>
      <c r="M69" s="32">
        <f t="shared" si="49"/>
        <v>0</v>
      </c>
      <c r="N69" s="32">
        <f t="shared" si="49"/>
        <v>0</v>
      </c>
      <c r="O69" s="32">
        <f t="shared" si="49"/>
        <v>0</v>
      </c>
      <c r="P69" s="32">
        <f t="shared" si="49"/>
        <v>0</v>
      </c>
      <c r="Q69" s="32">
        <f t="shared" si="49"/>
        <v>0</v>
      </c>
      <c r="R69" s="32">
        <f t="shared" si="49"/>
        <v>0</v>
      </c>
      <c r="S69" s="18">
        <f t="shared" si="49"/>
        <v>0</v>
      </c>
      <c r="T69" s="18">
        <f t="shared" si="49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50">F72</f>
        <v>0</v>
      </c>
      <c r="G71" s="18">
        <f t="shared" si="50"/>
        <v>0</v>
      </c>
      <c r="H71" s="18">
        <f t="shared" si="50"/>
        <v>0</v>
      </c>
      <c r="I71" s="31">
        <f t="shared" si="3"/>
        <v>0</v>
      </c>
      <c r="J71" s="32">
        <f t="shared" si="50"/>
        <v>0</v>
      </c>
      <c r="K71" s="32">
        <f t="shared" si="50"/>
        <v>0</v>
      </c>
      <c r="L71" s="32">
        <f t="shared" si="50"/>
        <v>0</v>
      </c>
      <c r="M71" s="32">
        <f t="shared" si="50"/>
        <v>0</v>
      </c>
      <c r="N71" s="32">
        <f t="shared" si="50"/>
        <v>0</v>
      </c>
      <c r="O71" s="32">
        <f t="shared" si="50"/>
        <v>0</v>
      </c>
      <c r="P71" s="32">
        <f t="shared" si="50"/>
        <v>0</v>
      </c>
      <c r="Q71" s="32">
        <f t="shared" si="50"/>
        <v>0</v>
      </c>
      <c r="R71" s="32">
        <f t="shared" si="50"/>
        <v>0</v>
      </c>
      <c r="S71" s="18">
        <f t="shared" si="50"/>
        <v>0</v>
      </c>
      <c r="T71" s="18">
        <f t="shared" si="50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51">SUM(J72:R72)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18"/>
      <c r="T72" s="18"/>
    </row>
    <row r="73" spans="1:20" ht="21.75" x14ac:dyDescent="0.65">
      <c r="A73" s="1"/>
      <c r="B73" s="1"/>
      <c r="C73" s="1"/>
      <c r="D73" s="1"/>
      <c r="E73" s="1"/>
    </row>
    <row r="74" spans="1:20" ht="21.75" x14ac:dyDescent="0.65">
      <c r="A74" s="1"/>
      <c r="B74" s="1"/>
      <c r="C74" s="1"/>
      <c r="D74" s="1"/>
      <c r="E74" s="1"/>
    </row>
    <row r="75" spans="1:20" ht="21.75" x14ac:dyDescent="0.65">
      <c r="A75" s="1"/>
      <c r="B75" s="1"/>
      <c r="C75" s="1"/>
      <c r="D75" s="1"/>
      <c r="E75" s="1"/>
    </row>
    <row r="76" spans="1:20" ht="21.75" x14ac:dyDescent="0.65">
      <c r="A76" s="1"/>
      <c r="B76" s="1"/>
      <c r="C76" s="1"/>
      <c r="D76" s="1"/>
      <c r="E76" s="1"/>
    </row>
    <row r="77" spans="1:20" ht="21.75" x14ac:dyDescent="0.65">
      <c r="A77" s="1"/>
      <c r="B77" s="1"/>
      <c r="C77" s="1"/>
      <c r="D77" s="1"/>
      <c r="E77" s="1"/>
    </row>
    <row r="78" spans="1:20" ht="21.75" x14ac:dyDescent="0.65">
      <c r="A78" s="1"/>
      <c r="B78" s="1"/>
      <c r="C78" s="1"/>
      <c r="D78" s="1"/>
      <c r="E78" s="1"/>
    </row>
    <row r="79" spans="1:20" ht="21.75" x14ac:dyDescent="0.65">
      <c r="A79" s="1"/>
      <c r="B79" s="1"/>
      <c r="C79" s="1"/>
      <c r="D79" s="1"/>
      <c r="E79" s="1"/>
    </row>
    <row r="80" spans="1:20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T107"/>
  <sheetViews>
    <sheetView topLeftCell="A3" zoomScaleNormal="100" zoomScalePageLayoutView="80" workbookViewId="0">
      <selection activeCell="E9" sqref="E9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9.140625" bestFit="1" customWidth="1"/>
    <col min="9" max="9" width="12.7109375" bestFit="1" customWidth="1"/>
    <col min="10" max="11" width="12" hidden="1" customWidth="1" outlineLevel="1"/>
    <col min="12" max="18" width="9.140625" hidden="1" customWidth="1" outlineLevel="1"/>
    <col min="19" max="19" width="9.140625" bestFit="1" customWidth="1" collapsed="1"/>
  </cols>
  <sheetData>
    <row r="1" spans="1:20" ht="24.75" x14ac:dyDescent="0.75">
      <c r="A1" s="3" t="s">
        <v>54</v>
      </c>
    </row>
    <row r="2" spans="1:20" ht="24.75" x14ac:dyDescent="0.75">
      <c r="A2" s="3" t="s">
        <v>55</v>
      </c>
    </row>
    <row r="3" spans="1:20" ht="19.5" x14ac:dyDescent="0.55000000000000004">
      <c r="A3" s="21" t="s">
        <v>120</v>
      </c>
    </row>
    <row r="4" spans="1:20" ht="24.75" x14ac:dyDescent="0.75">
      <c r="A4" s="3" t="s">
        <v>121</v>
      </c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</row>
    <row r="6" spans="1:20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288</v>
      </c>
      <c r="L6" s="28" t="s">
        <v>289</v>
      </c>
      <c r="M6" s="28" t="s">
        <v>290</v>
      </c>
      <c r="N6" s="28" t="s">
        <v>291</v>
      </c>
      <c r="O6" s="28" t="s">
        <v>292</v>
      </c>
      <c r="P6" s="28" t="s">
        <v>293</v>
      </c>
      <c r="Q6" s="28" t="s">
        <v>294</v>
      </c>
      <c r="R6" s="28" t="s">
        <v>295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4779</v>
      </c>
      <c r="G7" s="18">
        <f t="shared" si="0"/>
        <v>6684</v>
      </c>
      <c r="H7" s="18">
        <f t="shared" si="0"/>
        <v>7053</v>
      </c>
      <c r="I7" s="31">
        <f>SUM(J7:R7)</f>
        <v>7619.9999999999991</v>
      </c>
      <c r="J7" s="32">
        <f t="shared" ref="J7:T7" si="1">J8+J64</f>
        <v>5261.0999999999995</v>
      </c>
      <c r="K7" s="32">
        <f t="shared" si="1"/>
        <v>283.7</v>
      </c>
      <c r="L7" s="32">
        <f t="shared" si="1"/>
        <v>302.39999999999998</v>
      </c>
      <c r="M7" s="32">
        <f t="shared" si="1"/>
        <v>313</v>
      </c>
      <c r="N7" s="32">
        <f t="shared" si="1"/>
        <v>262.5</v>
      </c>
      <c r="O7" s="32">
        <f t="shared" si="1"/>
        <v>279</v>
      </c>
      <c r="P7" s="32">
        <f t="shared" si="1"/>
        <v>318.10000000000002</v>
      </c>
      <c r="Q7" s="32">
        <f t="shared" si="1"/>
        <v>316</v>
      </c>
      <c r="R7" s="32">
        <f t="shared" si="1"/>
        <v>284.2</v>
      </c>
      <c r="S7" s="18">
        <f t="shared" si="1"/>
        <v>7107</v>
      </c>
      <c r="T7" s="18">
        <f t="shared" si="1"/>
        <v>8247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2">F9+F59</f>
        <v>4779</v>
      </c>
      <c r="G8" s="18">
        <f t="shared" si="2"/>
        <v>6684</v>
      </c>
      <c r="H8" s="18">
        <f t="shared" si="2"/>
        <v>7053</v>
      </c>
      <c r="I8" s="31">
        <f t="shared" ref="I8:I71" si="3">SUM(J8:R8)</f>
        <v>7619.9999999999991</v>
      </c>
      <c r="J8" s="32">
        <f t="shared" si="2"/>
        <v>5261.0999999999995</v>
      </c>
      <c r="K8" s="32">
        <f t="shared" si="2"/>
        <v>283.7</v>
      </c>
      <c r="L8" s="32">
        <f t="shared" si="2"/>
        <v>302.39999999999998</v>
      </c>
      <c r="M8" s="32">
        <f t="shared" si="2"/>
        <v>313</v>
      </c>
      <c r="N8" s="32">
        <f t="shared" si="2"/>
        <v>262.5</v>
      </c>
      <c r="O8" s="32">
        <f t="shared" si="2"/>
        <v>279</v>
      </c>
      <c r="P8" s="32">
        <f t="shared" si="2"/>
        <v>318.10000000000002</v>
      </c>
      <c r="Q8" s="32">
        <f t="shared" si="2"/>
        <v>316</v>
      </c>
      <c r="R8" s="32">
        <f t="shared" si="2"/>
        <v>284.2</v>
      </c>
      <c r="S8" s="18">
        <f t="shared" si="2"/>
        <v>7107</v>
      </c>
      <c r="T8" s="18">
        <f t="shared" si="2"/>
        <v>8247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4">F10+F28</f>
        <v>4779</v>
      </c>
      <c r="G9" s="18">
        <f t="shared" si="4"/>
        <v>6684</v>
      </c>
      <c r="H9" s="18">
        <f t="shared" si="4"/>
        <v>7053</v>
      </c>
      <c r="I9" s="31">
        <f t="shared" si="3"/>
        <v>7619.9999999999991</v>
      </c>
      <c r="J9" s="32">
        <f t="shared" si="4"/>
        <v>5261.0999999999995</v>
      </c>
      <c r="K9" s="32">
        <f t="shared" si="4"/>
        <v>283.7</v>
      </c>
      <c r="L9" s="32">
        <f t="shared" si="4"/>
        <v>302.39999999999998</v>
      </c>
      <c r="M9" s="32">
        <f t="shared" si="4"/>
        <v>313</v>
      </c>
      <c r="N9" s="32">
        <f t="shared" si="4"/>
        <v>262.5</v>
      </c>
      <c r="O9" s="32">
        <f t="shared" si="4"/>
        <v>279</v>
      </c>
      <c r="P9" s="32">
        <f t="shared" si="4"/>
        <v>318.10000000000002</v>
      </c>
      <c r="Q9" s="32">
        <f t="shared" si="4"/>
        <v>316</v>
      </c>
      <c r="R9" s="32">
        <f t="shared" si="4"/>
        <v>284.2</v>
      </c>
      <c r="S9" s="18">
        <f t="shared" si="4"/>
        <v>7107</v>
      </c>
      <c r="T9" s="18">
        <f t="shared" si="4"/>
        <v>8247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5">F11</f>
        <v>1373</v>
      </c>
      <c r="G10" s="18">
        <f t="shared" si="5"/>
        <v>1447</v>
      </c>
      <c r="H10" s="18">
        <f t="shared" si="5"/>
        <v>1687</v>
      </c>
      <c r="I10" s="31">
        <f t="shared" si="3"/>
        <v>1951.9999999999998</v>
      </c>
      <c r="J10" s="32">
        <f t="shared" si="5"/>
        <v>1347.6499999999999</v>
      </c>
      <c r="K10" s="32">
        <f t="shared" si="5"/>
        <v>72.61</v>
      </c>
      <c r="L10" s="32">
        <f t="shared" si="5"/>
        <v>77.510000000000005</v>
      </c>
      <c r="M10" s="32">
        <f t="shared" si="5"/>
        <v>80.22</v>
      </c>
      <c r="N10" s="32">
        <f t="shared" si="5"/>
        <v>67.34</v>
      </c>
      <c r="O10" s="32">
        <f t="shared" si="5"/>
        <v>71.439999999999984</v>
      </c>
      <c r="P10" s="32">
        <f t="shared" si="5"/>
        <v>81.41</v>
      </c>
      <c r="Q10" s="32">
        <f t="shared" si="5"/>
        <v>81</v>
      </c>
      <c r="R10" s="32">
        <f t="shared" si="5"/>
        <v>72.819999999999993</v>
      </c>
      <c r="S10" s="18">
        <f t="shared" si="5"/>
        <v>2410</v>
      </c>
      <c r="T10" s="18">
        <f t="shared" si="5"/>
        <v>3504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6">F12+F16+F18+F21+F25</f>
        <v>1373</v>
      </c>
      <c r="G11" s="18">
        <f t="shared" ref="G11" si="7">G12+G16+G18+G21+G25</f>
        <v>1447</v>
      </c>
      <c r="H11" s="18">
        <f t="shared" ref="H11" si="8">H12+H16+H18+H21+H25</f>
        <v>1687</v>
      </c>
      <c r="I11" s="31">
        <f t="shared" si="3"/>
        <v>1951.9999999999998</v>
      </c>
      <c r="J11" s="32">
        <f t="shared" ref="J11" si="9">J12+J16+J18+J21+J25</f>
        <v>1347.6499999999999</v>
      </c>
      <c r="K11" s="32">
        <f t="shared" ref="K11" si="10">K12+K16+K18+K21+K25</f>
        <v>72.61</v>
      </c>
      <c r="L11" s="32">
        <f t="shared" ref="L11" si="11">L12+L16+L18+L21+L25</f>
        <v>77.510000000000005</v>
      </c>
      <c r="M11" s="32">
        <f t="shared" ref="M11" si="12">M12+M16+M18+M21+M25</f>
        <v>80.22</v>
      </c>
      <c r="N11" s="32">
        <f t="shared" ref="N11" si="13">N12+N16+N18+N21+N25</f>
        <v>67.34</v>
      </c>
      <c r="O11" s="32">
        <f t="shared" ref="O11" si="14">O12+O16+O18+O21+O25</f>
        <v>71.439999999999984</v>
      </c>
      <c r="P11" s="32">
        <f t="shared" ref="P11" si="15">P12+P16+P18+P21+P25</f>
        <v>81.41</v>
      </c>
      <c r="Q11" s="32">
        <f t="shared" ref="Q11" si="16">Q12+Q16+Q18+Q21+Q25</f>
        <v>81</v>
      </c>
      <c r="R11" s="32">
        <f t="shared" ref="R11" si="17">R12+R16+R18+R21+R25</f>
        <v>72.819999999999993</v>
      </c>
      <c r="S11" s="18">
        <f t="shared" ref="S11" si="18">S12+S16+S18+S21+S25</f>
        <v>2410</v>
      </c>
      <c r="T11" s="18">
        <f t="shared" ref="T11" si="19">T12+T16+T18+T21+T25</f>
        <v>3504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20">SUM(F13:F15)</f>
        <v>630</v>
      </c>
      <c r="G12" s="6">
        <f t="shared" si="20"/>
        <v>620</v>
      </c>
      <c r="H12" s="6">
        <f t="shared" si="20"/>
        <v>565</v>
      </c>
      <c r="I12" s="31">
        <f t="shared" si="3"/>
        <v>615</v>
      </c>
      <c r="J12" s="33">
        <f t="shared" si="20"/>
        <v>424.6</v>
      </c>
      <c r="K12" s="33">
        <f t="shared" si="20"/>
        <v>22.88</v>
      </c>
      <c r="L12" s="33">
        <f t="shared" si="20"/>
        <v>24.42</v>
      </c>
      <c r="M12" s="33">
        <f t="shared" si="20"/>
        <v>25.27</v>
      </c>
      <c r="N12" s="33">
        <f t="shared" si="20"/>
        <v>21.21</v>
      </c>
      <c r="O12" s="33">
        <f t="shared" si="20"/>
        <v>22.51</v>
      </c>
      <c r="P12" s="33">
        <f t="shared" si="20"/>
        <v>25.65</v>
      </c>
      <c r="Q12" s="33">
        <f t="shared" si="20"/>
        <v>25.52</v>
      </c>
      <c r="R12" s="33">
        <f t="shared" si="20"/>
        <v>22.939999999999998</v>
      </c>
      <c r="S12" s="6">
        <f t="shared" si="20"/>
        <v>735</v>
      </c>
      <c r="T12" s="6">
        <f t="shared" si="20"/>
        <v>1115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600</v>
      </c>
      <c r="G13" s="6">
        <v>600</v>
      </c>
      <c r="H13" s="6">
        <v>550</v>
      </c>
      <c r="I13" s="31">
        <f t="shared" si="3"/>
        <v>600</v>
      </c>
      <c r="J13" s="33">
        <v>414.24</v>
      </c>
      <c r="K13" s="33">
        <v>22.32</v>
      </c>
      <c r="L13" s="33">
        <v>23.82</v>
      </c>
      <c r="M13" s="33">
        <v>24.66</v>
      </c>
      <c r="N13" s="33">
        <v>20.7</v>
      </c>
      <c r="O13" s="33">
        <v>21.96</v>
      </c>
      <c r="P13" s="33">
        <v>25.02</v>
      </c>
      <c r="Q13" s="33">
        <v>24.9</v>
      </c>
      <c r="R13" s="33">
        <v>22.38</v>
      </c>
      <c r="S13" s="6">
        <v>720</v>
      </c>
      <c r="T13" s="6">
        <v>1100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30</v>
      </c>
      <c r="G15" s="6">
        <v>20</v>
      </c>
      <c r="H15" s="6">
        <v>15</v>
      </c>
      <c r="I15" s="31">
        <f t="shared" si="3"/>
        <v>15</v>
      </c>
      <c r="J15" s="33">
        <v>10.36</v>
      </c>
      <c r="K15" s="33">
        <v>0.56000000000000005</v>
      </c>
      <c r="L15" s="33">
        <v>0.6</v>
      </c>
      <c r="M15" s="33">
        <v>0.61</v>
      </c>
      <c r="N15" s="33">
        <v>0.51</v>
      </c>
      <c r="O15" s="33">
        <v>0.55000000000000004</v>
      </c>
      <c r="P15" s="33">
        <v>0.63</v>
      </c>
      <c r="Q15" s="33">
        <v>0.62</v>
      </c>
      <c r="R15" s="33">
        <v>0.56000000000000005</v>
      </c>
      <c r="S15" s="6">
        <v>15</v>
      </c>
      <c r="T15" s="6">
        <v>15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21">F17</f>
        <v>7</v>
      </c>
      <c r="G16" s="6">
        <f t="shared" si="21"/>
        <v>8</v>
      </c>
      <c r="H16" s="6">
        <f t="shared" si="21"/>
        <v>9</v>
      </c>
      <c r="I16" s="31">
        <f t="shared" si="3"/>
        <v>9</v>
      </c>
      <c r="J16" s="33">
        <f t="shared" si="21"/>
        <v>6.21</v>
      </c>
      <c r="K16" s="33">
        <f t="shared" si="21"/>
        <v>0.33</v>
      </c>
      <c r="L16" s="33">
        <f t="shared" si="21"/>
        <v>0.36</v>
      </c>
      <c r="M16" s="33">
        <f t="shared" si="21"/>
        <v>0.37</v>
      </c>
      <c r="N16" s="33">
        <f t="shared" si="21"/>
        <v>0.31</v>
      </c>
      <c r="O16" s="33">
        <f t="shared" si="21"/>
        <v>0.33</v>
      </c>
      <c r="P16" s="33">
        <f t="shared" si="21"/>
        <v>0.38</v>
      </c>
      <c r="Q16" s="33">
        <f t="shared" si="21"/>
        <v>0.37</v>
      </c>
      <c r="R16" s="33">
        <f t="shared" si="21"/>
        <v>0.34</v>
      </c>
      <c r="S16" s="6">
        <f t="shared" si="21"/>
        <v>9.5</v>
      </c>
      <c r="T16" s="6">
        <f t="shared" si="21"/>
        <v>15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7</v>
      </c>
      <c r="G17" s="6">
        <v>8</v>
      </c>
      <c r="H17" s="6">
        <v>9</v>
      </c>
      <c r="I17" s="31">
        <f t="shared" si="3"/>
        <v>9</v>
      </c>
      <c r="J17" s="33">
        <v>6.21</v>
      </c>
      <c r="K17" s="33">
        <v>0.33</v>
      </c>
      <c r="L17" s="33">
        <v>0.36</v>
      </c>
      <c r="M17" s="33">
        <v>0.37</v>
      </c>
      <c r="N17" s="33">
        <v>0.31</v>
      </c>
      <c r="O17" s="33">
        <v>0.33</v>
      </c>
      <c r="P17" s="33">
        <v>0.38</v>
      </c>
      <c r="Q17" s="33">
        <v>0.37</v>
      </c>
      <c r="R17" s="33">
        <v>0.34</v>
      </c>
      <c r="S17" s="6">
        <v>9.5</v>
      </c>
      <c r="T17" s="6">
        <v>15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22">SUM(F19:F20)</f>
        <v>38</v>
      </c>
      <c r="G18" s="6">
        <f t="shared" si="22"/>
        <v>39</v>
      </c>
      <c r="H18" s="6">
        <f t="shared" si="22"/>
        <v>43</v>
      </c>
      <c r="I18" s="31">
        <f t="shared" si="3"/>
        <v>47.999999999999993</v>
      </c>
      <c r="J18" s="33">
        <f t="shared" si="22"/>
        <v>33.14</v>
      </c>
      <c r="K18" s="33">
        <f t="shared" si="22"/>
        <v>1.78</v>
      </c>
      <c r="L18" s="33">
        <f t="shared" si="22"/>
        <v>1.91</v>
      </c>
      <c r="M18" s="33">
        <f t="shared" si="22"/>
        <v>1.97</v>
      </c>
      <c r="N18" s="33">
        <f t="shared" si="22"/>
        <v>1.66</v>
      </c>
      <c r="O18" s="33">
        <f t="shared" si="22"/>
        <v>1.76</v>
      </c>
      <c r="P18" s="33">
        <f t="shared" si="22"/>
        <v>2</v>
      </c>
      <c r="Q18" s="33">
        <f t="shared" si="22"/>
        <v>1.99</v>
      </c>
      <c r="R18" s="33">
        <f t="shared" si="22"/>
        <v>1.79</v>
      </c>
      <c r="S18" s="6">
        <f t="shared" si="22"/>
        <v>55</v>
      </c>
      <c r="T18" s="6">
        <f t="shared" si="22"/>
        <v>64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5</v>
      </c>
      <c r="G19" s="6">
        <v>6</v>
      </c>
      <c r="H19" s="6">
        <v>10</v>
      </c>
      <c r="I19" s="31">
        <f t="shared" si="3"/>
        <v>13</v>
      </c>
      <c r="J19" s="33">
        <v>8.98</v>
      </c>
      <c r="K19" s="33">
        <v>0.48</v>
      </c>
      <c r="L19" s="33">
        <v>0.52</v>
      </c>
      <c r="M19" s="33">
        <v>0.53</v>
      </c>
      <c r="N19" s="33">
        <v>0.45</v>
      </c>
      <c r="O19" s="33">
        <v>0.48</v>
      </c>
      <c r="P19" s="33">
        <v>0.54</v>
      </c>
      <c r="Q19" s="33">
        <v>0.54</v>
      </c>
      <c r="R19" s="33">
        <v>0.48</v>
      </c>
      <c r="S19" s="6">
        <v>17</v>
      </c>
      <c r="T19" s="6">
        <v>24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33</v>
      </c>
      <c r="G20" s="6">
        <v>33</v>
      </c>
      <c r="H20" s="6">
        <v>33</v>
      </c>
      <c r="I20" s="31">
        <f t="shared" si="3"/>
        <v>35.000000000000007</v>
      </c>
      <c r="J20" s="33">
        <v>24.16</v>
      </c>
      <c r="K20" s="33">
        <v>1.3</v>
      </c>
      <c r="L20" s="33">
        <v>1.39</v>
      </c>
      <c r="M20" s="33">
        <v>1.44</v>
      </c>
      <c r="N20" s="33">
        <v>1.21</v>
      </c>
      <c r="O20" s="33">
        <v>1.28</v>
      </c>
      <c r="P20" s="33">
        <v>1.46</v>
      </c>
      <c r="Q20" s="33">
        <v>1.45</v>
      </c>
      <c r="R20" s="33">
        <v>1.31</v>
      </c>
      <c r="S20" s="6">
        <v>38</v>
      </c>
      <c r="T20" s="6">
        <v>40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23">SUM(F22:F24)</f>
        <v>698</v>
      </c>
      <c r="G21" s="6">
        <f t="shared" si="23"/>
        <v>780</v>
      </c>
      <c r="H21" s="6">
        <f t="shared" si="23"/>
        <v>1070</v>
      </c>
      <c r="I21" s="31">
        <f t="shared" si="3"/>
        <v>1240</v>
      </c>
      <c r="J21" s="33">
        <f t="shared" si="23"/>
        <v>856.1</v>
      </c>
      <c r="K21" s="33">
        <f t="shared" si="23"/>
        <v>46.13</v>
      </c>
      <c r="L21" s="33">
        <f t="shared" si="23"/>
        <v>49.230000000000004</v>
      </c>
      <c r="M21" s="33">
        <f t="shared" si="23"/>
        <v>50.96</v>
      </c>
      <c r="N21" s="33">
        <f t="shared" si="23"/>
        <v>42.78</v>
      </c>
      <c r="O21" s="33">
        <f t="shared" si="23"/>
        <v>45.379999999999995</v>
      </c>
      <c r="P21" s="33">
        <f t="shared" si="23"/>
        <v>51.709999999999994</v>
      </c>
      <c r="Q21" s="33">
        <f t="shared" si="23"/>
        <v>51.46</v>
      </c>
      <c r="R21" s="33">
        <f t="shared" si="23"/>
        <v>46.25</v>
      </c>
      <c r="S21" s="6">
        <f t="shared" si="23"/>
        <v>1520</v>
      </c>
      <c r="T21" s="6">
        <f t="shared" si="23"/>
        <v>2210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98</v>
      </c>
      <c r="G22" s="6">
        <v>110</v>
      </c>
      <c r="H22" s="6">
        <v>120</v>
      </c>
      <c r="I22" s="31">
        <f t="shared" si="3"/>
        <v>140</v>
      </c>
      <c r="J22" s="33">
        <v>96.66</v>
      </c>
      <c r="K22" s="33">
        <v>5.21</v>
      </c>
      <c r="L22" s="33">
        <v>5.56</v>
      </c>
      <c r="M22" s="33">
        <v>5.75</v>
      </c>
      <c r="N22" s="33">
        <v>4.83</v>
      </c>
      <c r="O22" s="33">
        <v>5.12</v>
      </c>
      <c r="P22" s="33">
        <v>5.84</v>
      </c>
      <c r="Q22" s="33">
        <v>5.81</v>
      </c>
      <c r="R22" s="33">
        <v>5.22</v>
      </c>
      <c r="S22" s="6">
        <v>170</v>
      </c>
      <c r="T22" s="6">
        <v>210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600</v>
      </c>
      <c r="G23" s="6">
        <v>670</v>
      </c>
      <c r="H23" s="6">
        <v>950</v>
      </c>
      <c r="I23" s="31">
        <f t="shared" si="3"/>
        <v>1100</v>
      </c>
      <c r="J23" s="33">
        <v>759.44</v>
      </c>
      <c r="K23" s="33">
        <v>40.92</v>
      </c>
      <c r="L23" s="33">
        <v>43.67</v>
      </c>
      <c r="M23" s="33">
        <v>45.21</v>
      </c>
      <c r="N23" s="33">
        <v>37.950000000000003</v>
      </c>
      <c r="O23" s="33">
        <v>40.26</v>
      </c>
      <c r="P23" s="33">
        <v>45.87</v>
      </c>
      <c r="Q23" s="33">
        <v>45.65</v>
      </c>
      <c r="R23" s="33">
        <v>41.03</v>
      </c>
      <c r="S23" s="6">
        <v>1350</v>
      </c>
      <c r="T23" s="6">
        <v>2000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40</v>
      </c>
      <c r="J25" s="33">
        <f t="shared" ref="J25:T25" si="24">SUM(J26:J27)</f>
        <v>27.6</v>
      </c>
      <c r="K25" s="33">
        <f t="shared" si="24"/>
        <v>1.49</v>
      </c>
      <c r="L25" s="33">
        <f t="shared" si="24"/>
        <v>1.5899999999999999</v>
      </c>
      <c r="M25" s="33">
        <f t="shared" si="24"/>
        <v>1.65</v>
      </c>
      <c r="N25" s="33">
        <f t="shared" si="24"/>
        <v>1.38</v>
      </c>
      <c r="O25" s="33">
        <f t="shared" si="24"/>
        <v>1.46</v>
      </c>
      <c r="P25" s="33">
        <f t="shared" si="24"/>
        <v>1.67</v>
      </c>
      <c r="Q25" s="33">
        <f t="shared" si="24"/>
        <v>1.66</v>
      </c>
      <c r="R25" s="33">
        <f t="shared" si="24"/>
        <v>1.5</v>
      </c>
      <c r="S25" s="6">
        <f t="shared" si="24"/>
        <v>90.5</v>
      </c>
      <c r="T25" s="6">
        <f t="shared" si="24"/>
        <v>100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35.000000000000007</v>
      </c>
      <c r="J26" s="33">
        <v>24.16</v>
      </c>
      <c r="K26" s="33">
        <v>1.3</v>
      </c>
      <c r="L26" s="33">
        <v>1.39</v>
      </c>
      <c r="M26" s="33">
        <v>1.44</v>
      </c>
      <c r="N26" s="33">
        <v>1.21</v>
      </c>
      <c r="O26" s="33">
        <v>1.28</v>
      </c>
      <c r="P26" s="33">
        <v>1.46</v>
      </c>
      <c r="Q26" s="33">
        <v>1.45</v>
      </c>
      <c r="R26" s="33">
        <v>1.31</v>
      </c>
      <c r="S26" s="6">
        <v>90.5</v>
      </c>
      <c r="T26" s="6">
        <v>100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5</v>
      </c>
      <c r="J27" s="33">
        <v>3.44</v>
      </c>
      <c r="K27" s="33">
        <v>0.19</v>
      </c>
      <c r="L27" s="33">
        <v>0.2</v>
      </c>
      <c r="M27" s="33">
        <v>0.21</v>
      </c>
      <c r="N27" s="33">
        <v>0.17</v>
      </c>
      <c r="O27" s="33">
        <v>0.18</v>
      </c>
      <c r="P27" s="33">
        <v>0.21</v>
      </c>
      <c r="Q27" s="33">
        <v>0.21</v>
      </c>
      <c r="R27" s="33">
        <v>0.19</v>
      </c>
      <c r="S27" s="6"/>
      <c r="T27" s="6"/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25">F29+F35+F50+F53+F57</f>
        <v>3406</v>
      </c>
      <c r="G28" s="18">
        <f t="shared" si="25"/>
        <v>5237</v>
      </c>
      <c r="H28" s="18">
        <f t="shared" si="25"/>
        <v>5366</v>
      </c>
      <c r="I28" s="31">
        <f t="shared" si="3"/>
        <v>5668</v>
      </c>
      <c r="J28" s="32">
        <f t="shared" si="25"/>
        <v>3913.45</v>
      </c>
      <c r="K28" s="32">
        <f t="shared" si="25"/>
        <v>211.09</v>
      </c>
      <c r="L28" s="32">
        <f t="shared" si="25"/>
        <v>224.89</v>
      </c>
      <c r="M28" s="32">
        <f t="shared" si="25"/>
        <v>232.78</v>
      </c>
      <c r="N28" s="32">
        <f t="shared" si="25"/>
        <v>195.16</v>
      </c>
      <c r="O28" s="32">
        <f t="shared" si="25"/>
        <v>207.56</v>
      </c>
      <c r="P28" s="32">
        <f t="shared" si="25"/>
        <v>236.69</v>
      </c>
      <c r="Q28" s="32">
        <f t="shared" si="25"/>
        <v>235</v>
      </c>
      <c r="R28" s="32">
        <f t="shared" si="25"/>
        <v>211.38</v>
      </c>
      <c r="S28" s="18">
        <f t="shared" si="25"/>
        <v>4697</v>
      </c>
      <c r="T28" s="18">
        <f t="shared" si="25"/>
        <v>4743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26">F30</f>
        <v>69</v>
      </c>
      <c r="G29" s="18">
        <f t="shared" si="26"/>
        <v>88</v>
      </c>
      <c r="H29" s="18">
        <f t="shared" si="26"/>
        <v>127</v>
      </c>
      <c r="I29" s="31">
        <f t="shared" si="3"/>
        <v>140</v>
      </c>
      <c r="J29" s="32">
        <f t="shared" si="26"/>
        <v>96.66</v>
      </c>
      <c r="K29" s="32">
        <f t="shared" si="26"/>
        <v>5.21</v>
      </c>
      <c r="L29" s="32">
        <f t="shared" si="26"/>
        <v>5.55</v>
      </c>
      <c r="M29" s="32">
        <f t="shared" si="26"/>
        <v>5.7600000000000007</v>
      </c>
      <c r="N29" s="32">
        <f t="shared" si="26"/>
        <v>4.84</v>
      </c>
      <c r="O29" s="32">
        <f t="shared" si="26"/>
        <v>5.12</v>
      </c>
      <c r="P29" s="32">
        <f t="shared" si="26"/>
        <v>5.82</v>
      </c>
      <c r="Q29" s="32">
        <f t="shared" si="26"/>
        <v>5.82</v>
      </c>
      <c r="R29" s="32">
        <f t="shared" si="26"/>
        <v>5.22</v>
      </c>
      <c r="S29" s="18">
        <f t="shared" si="26"/>
        <v>142.5</v>
      </c>
      <c r="T29" s="18">
        <f t="shared" si="26"/>
        <v>148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27">SUM(F31:F34)</f>
        <v>69</v>
      </c>
      <c r="G30" s="6">
        <f t="shared" si="27"/>
        <v>88</v>
      </c>
      <c r="H30" s="6">
        <f t="shared" si="27"/>
        <v>127</v>
      </c>
      <c r="I30" s="31">
        <f t="shared" si="3"/>
        <v>140</v>
      </c>
      <c r="J30" s="33">
        <f t="shared" si="27"/>
        <v>96.66</v>
      </c>
      <c r="K30" s="33">
        <f t="shared" si="27"/>
        <v>5.21</v>
      </c>
      <c r="L30" s="33">
        <f t="shared" si="27"/>
        <v>5.55</v>
      </c>
      <c r="M30" s="33">
        <f t="shared" si="27"/>
        <v>5.7600000000000007</v>
      </c>
      <c r="N30" s="33">
        <f t="shared" si="27"/>
        <v>4.84</v>
      </c>
      <c r="O30" s="33">
        <f t="shared" si="27"/>
        <v>5.12</v>
      </c>
      <c r="P30" s="33">
        <f t="shared" si="27"/>
        <v>5.82</v>
      </c>
      <c r="Q30" s="33">
        <f t="shared" si="27"/>
        <v>5.82</v>
      </c>
      <c r="R30" s="33">
        <f t="shared" si="27"/>
        <v>5.22</v>
      </c>
      <c r="S30" s="6">
        <f t="shared" si="27"/>
        <v>142.5</v>
      </c>
      <c r="T30" s="6">
        <f t="shared" si="27"/>
        <v>148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22</v>
      </c>
      <c r="G31" s="6">
        <v>40</v>
      </c>
      <c r="H31" s="6">
        <v>80</v>
      </c>
      <c r="I31" s="31">
        <f t="shared" si="3"/>
        <v>89.999999999999986</v>
      </c>
      <c r="J31" s="33">
        <v>62.14</v>
      </c>
      <c r="K31" s="33">
        <v>3.35</v>
      </c>
      <c r="L31" s="33">
        <v>3.57</v>
      </c>
      <c r="M31" s="33">
        <v>3.7</v>
      </c>
      <c r="N31" s="33">
        <v>3.11</v>
      </c>
      <c r="O31" s="33">
        <v>3.29</v>
      </c>
      <c r="P31" s="33">
        <v>3.74</v>
      </c>
      <c r="Q31" s="33">
        <v>3.74</v>
      </c>
      <c r="R31" s="33">
        <v>3.36</v>
      </c>
      <c r="S31" s="6">
        <v>94.5</v>
      </c>
      <c r="T31" s="6">
        <v>100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27</v>
      </c>
      <c r="G33" s="6">
        <v>28</v>
      </c>
      <c r="H33" s="6">
        <v>29</v>
      </c>
      <c r="I33" s="31">
        <f t="shared" si="3"/>
        <v>31.999999999999996</v>
      </c>
      <c r="J33" s="33">
        <v>22.09</v>
      </c>
      <c r="K33" s="33">
        <v>1.19</v>
      </c>
      <c r="L33" s="33">
        <v>1.27</v>
      </c>
      <c r="M33" s="33">
        <v>1.32</v>
      </c>
      <c r="N33" s="33">
        <v>1.1100000000000001</v>
      </c>
      <c r="O33" s="33">
        <v>1.17</v>
      </c>
      <c r="P33" s="33">
        <v>1.33</v>
      </c>
      <c r="Q33" s="33">
        <v>1.33</v>
      </c>
      <c r="R33" s="33">
        <v>1.19</v>
      </c>
      <c r="S33" s="6">
        <v>30</v>
      </c>
      <c r="T33" s="6">
        <v>30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20</v>
      </c>
      <c r="G34" s="6">
        <v>20</v>
      </c>
      <c r="H34" s="6">
        <v>18</v>
      </c>
      <c r="I34" s="31">
        <f t="shared" si="3"/>
        <v>18</v>
      </c>
      <c r="J34" s="33">
        <v>12.43</v>
      </c>
      <c r="K34" s="33">
        <v>0.67</v>
      </c>
      <c r="L34" s="33">
        <v>0.71</v>
      </c>
      <c r="M34" s="33">
        <v>0.74</v>
      </c>
      <c r="N34" s="33">
        <v>0.62</v>
      </c>
      <c r="O34" s="33">
        <v>0.66</v>
      </c>
      <c r="P34" s="33">
        <v>0.75</v>
      </c>
      <c r="Q34" s="33">
        <v>0.75</v>
      </c>
      <c r="R34" s="33">
        <v>0.67</v>
      </c>
      <c r="S34" s="6">
        <v>18</v>
      </c>
      <c r="T34" s="6">
        <v>18</v>
      </c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28">F36+F37+F44</f>
        <v>157</v>
      </c>
      <c r="G35" s="18">
        <f t="shared" si="28"/>
        <v>179</v>
      </c>
      <c r="H35" s="18">
        <f t="shared" si="28"/>
        <v>199</v>
      </c>
      <c r="I35" s="31">
        <f t="shared" si="3"/>
        <v>195</v>
      </c>
      <c r="J35" s="32">
        <f t="shared" si="28"/>
        <v>134.6</v>
      </c>
      <c r="K35" s="32">
        <f t="shared" si="28"/>
        <v>7.27</v>
      </c>
      <c r="L35" s="32">
        <f t="shared" si="28"/>
        <v>7.74</v>
      </c>
      <c r="M35" s="32">
        <f t="shared" si="28"/>
        <v>8.01</v>
      </c>
      <c r="N35" s="32">
        <f t="shared" si="28"/>
        <v>6.74</v>
      </c>
      <c r="O35" s="32">
        <f t="shared" si="28"/>
        <v>7.13</v>
      </c>
      <c r="P35" s="32">
        <f t="shared" si="28"/>
        <v>8.129999999999999</v>
      </c>
      <c r="Q35" s="32">
        <f t="shared" si="28"/>
        <v>8.1</v>
      </c>
      <c r="R35" s="32">
        <f t="shared" si="28"/>
        <v>7.2799999999999994</v>
      </c>
      <c r="S35" s="18">
        <f t="shared" si="28"/>
        <v>174.5</v>
      </c>
      <c r="T35" s="18">
        <f t="shared" si="28"/>
        <v>145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>
        <v>7</v>
      </c>
      <c r="G36" s="6">
        <v>15</v>
      </c>
      <c r="H36" s="6">
        <v>15</v>
      </c>
      <c r="I36" s="31">
        <f t="shared" si="3"/>
        <v>8</v>
      </c>
      <c r="J36" s="33">
        <v>5.52</v>
      </c>
      <c r="K36" s="33">
        <v>0.3</v>
      </c>
      <c r="L36" s="33">
        <v>0.32</v>
      </c>
      <c r="M36" s="33">
        <v>0.33</v>
      </c>
      <c r="N36" s="33">
        <v>0.28000000000000003</v>
      </c>
      <c r="O36" s="33">
        <v>0.28999999999999998</v>
      </c>
      <c r="P36" s="33">
        <v>0.33</v>
      </c>
      <c r="Q36" s="33">
        <v>0.33</v>
      </c>
      <c r="R36" s="33">
        <v>0.3</v>
      </c>
      <c r="S36" s="6">
        <v>8</v>
      </c>
      <c r="T36" s="6">
        <v>8</v>
      </c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29">SUM(F38:F43)</f>
        <v>41</v>
      </c>
      <c r="G37" s="6">
        <f t="shared" si="29"/>
        <v>64.5</v>
      </c>
      <c r="H37" s="6">
        <f t="shared" si="29"/>
        <v>66.5</v>
      </c>
      <c r="I37" s="31">
        <f t="shared" si="3"/>
        <v>70.5</v>
      </c>
      <c r="J37" s="33">
        <f t="shared" si="29"/>
        <v>48.64</v>
      </c>
      <c r="K37" s="33">
        <f t="shared" si="29"/>
        <v>2.63</v>
      </c>
      <c r="L37" s="33">
        <f t="shared" si="29"/>
        <v>2.8</v>
      </c>
      <c r="M37" s="33">
        <f t="shared" si="29"/>
        <v>2.8999999999999995</v>
      </c>
      <c r="N37" s="33">
        <f t="shared" si="29"/>
        <v>2.44</v>
      </c>
      <c r="O37" s="33">
        <f t="shared" si="29"/>
        <v>2.58</v>
      </c>
      <c r="P37" s="33">
        <f t="shared" si="29"/>
        <v>2.95</v>
      </c>
      <c r="Q37" s="33">
        <f t="shared" si="29"/>
        <v>2.9299999999999997</v>
      </c>
      <c r="R37" s="33">
        <f t="shared" si="29"/>
        <v>2.63</v>
      </c>
      <c r="S37" s="6">
        <f t="shared" si="29"/>
        <v>70.400000000000006</v>
      </c>
      <c r="T37" s="6">
        <f t="shared" si="29"/>
        <v>40.9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28</v>
      </c>
      <c r="G38" s="6">
        <v>28</v>
      </c>
      <c r="H38" s="6">
        <v>28</v>
      </c>
      <c r="I38" s="31">
        <f t="shared" si="3"/>
        <v>28.2</v>
      </c>
      <c r="J38" s="33">
        <v>19.47</v>
      </c>
      <c r="K38" s="33">
        <v>1.05</v>
      </c>
      <c r="L38" s="33">
        <v>1.1200000000000001</v>
      </c>
      <c r="M38" s="33">
        <v>1.1599999999999999</v>
      </c>
      <c r="N38" s="33">
        <v>0.97</v>
      </c>
      <c r="O38" s="33">
        <v>1.03</v>
      </c>
      <c r="P38" s="33">
        <v>1.18</v>
      </c>
      <c r="Q38" s="33">
        <v>1.17</v>
      </c>
      <c r="R38" s="33">
        <v>1.05</v>
      </c>
      <c r="S38" s="6">
        <v>28.3</v>
      </c>
      <c r="T38" s="6"/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3</v>
      </c>
      <c r="G39" s="6">
        <v>3</v>
      </c>
      <c r="H39" s="6">
        <v>3</v>
      </c>
      <c r="I39" s="31">
        <f t="shared" si="3"/>
        <v>2.9999999999999996</v>
      </c>
      <c r="J39" s="33">
        <v>2.0699999999999998</v>
      </c>
      <c r="K39" s="33">
        <v>0.11</v>
      </c>
      <c r="L39" s="33">
        <v>0.12</v>
      </c>
      <c r="M39" s="33">
        <v>0.12</v>
      </c>
      <c r="N39" s="33">
        <v>0.11</v>
      </c>
      <c r="O39" s="33">
        <v>0.11</v>
      </c>
      <c r="P39" s="33">
        <v>0.13</v>
      </c>
      <c r="Q39" s="33">
        <v>0.12</v>
      </c>
      <c r="R39" s="33">
        <v>0.11</v>
      </c>
      <c r="S39" s="6">
        <v>1.7</v>
      </c>
      <c r="T39" s="6"/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>
        <v>4</v>
      </c>
      <c r="I40" s="31">
        <f t="shared" si="3"/>
        <v>5</v>
      </c>
      <c r="J40" s="33">
        <v>3.44</v>
      </c>
      <c r="K40" s="33">
        <v>0.19</v>
      </c>
      <c r="L40" s="33">
        <v>0.2</v>
      </c>
      <c r="M40" s="33">
        <v>0.21</v>
      </c>
      <c r="N40" s="33">
        <v>0.17</v>
      </c>
      <c r="O40" s="33">
        <v>0.18</v>
      </c>
      <c r="P40" s="33">
        <v>0.21</v>
      </c>
      <c r="Q40" s="33">
        <v>0.21</v>
      </c>
      <c r="R40" s="33">
        <v>0.19</v>
      </c>
      <c r="S40" s="6">
        <v>5</v>
      </c>
      <c r="T40" s="6">
        <v>5.4</v>
      </c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>
        <v>3.5</v>
      </c>
      <c r="I41" s="31">
        <f t="shared" si="3"/>
        <v>4.3000000000000007</v>
      </c>
      <c r="J41" s="33">
        <v>2.96</v>
      </c>
      <c r="K41" s="33">
        <v>0.16</v>
      </c>
      <c r="L41" s="33">
        <v>0.17</v>
      </c>
      <c r="M41" s="33">
        <v>0.18</v>
      </c>
      <c r="N41" s="33">
        <v>0.15</v>
      </c>
      <c r="O41" s="33">
        <v>0.16</v>
      </c>
      <c r="P41" s="33">
        <v>0.18</v>
      </c>
      <c r="Q41" s="33">
        <v>0.18</v>
      </c>
      <c r="R41" s="33">
        <v>0.16</v>
      </c>
      <c r="S41" s="6">
        <v>5.4</v>
      </c>
      <c r="T41" s="6">
        <v>5.5</v>
      </c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30.000000000000004</v>
      </c>
      <c r="J42" s="33">
        <v>20.7</v>
      </c>
      <c r="K42" s="33">
        <v>1.1200000000000001</v>
      </c>
      <c r="L42" s="33">
        <v>1.19</v>
      </c>
      <c r="M42" s="33">
        <v>1.23</v>
      </c>
      <c r="N42" s="33">
        <v>1.04</v>
      </c>
      <c r="O42" s="33">
        <v>1.1000000000000001</v>
      </c>
      <c r="P42" s="33">
        <v>1.25</v>
      </c>
      <c r="Q42" s="33">
        <v>1.25</v>
      </c>
      <c r="R42" s="33">
        <v>1.1200000000000001</v>
      </c>
      <c r="S42" s="6">
        <v>30</v>
      </c>
      <c r="T42" s="6">
        <v>30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10</v>
      </c>
      <c r="G43" s="6">
        <v>33.5</v>
      </c>
      <c r="H43" s="6">
        <v>28</v>
      </c>
      <c r="I43" s="31">
        <f t="shared" si="3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6"/>
      <c r="T43" s="6"/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30">SUM(F45:F49)</f>
        <v>109</v>
      </c>
      <c r="G44" s="6">
        <f t="shared" si="30"/>
        <v>99.5</v>
      </c>
      <c r="H44" s="6">
        <f t="shared" si="30"/>
        <v>117.5</v>
      </c>
      <c r="I44" s="31">
        <f t="shared" si="3"/>
        <v>116.5</v>
      </c>
      <c r="J44" s="33">
        <f t="shared" si="30"/>
        <v>80.44</v>
      </c>
      <c r="K44" s="33">
        <f t="shared" si="30"/>
        <v>4.34</v>
      </c>
      <c r="L44" s="33">
        <f t="shared" si="30"/>
        <v>4.62</v>
      </c>
      <c r="M44" s="33">
        <f t="shared" si="30"/>
        <v>4.78</v>
      </c>
      <c r="N44" s="33">
        <f t="shared" si="30"/>
        <v>4.0200000000000005</v>
      </c>
      <c r="O44" s="33">
        <f t="shared" si="30"/>
        <v>4.26</v>
      </c>
      <c r="P44" s="33">
        <f t="shared" si="30"/>
        <v>4.8499999999999996</v>
      </c>
      <c r="Q44" s="33">
        <f t="shared" si="30"/>
        <v>4.84</v>
      </c>
      <c r="R44" s="33">
        <f t="shared" si="30"/>
        <v>4.3499999999999996</v>
      </c>
      <c r="S44" s="6">
        <f t="shared" si="30"/>
        <v>96.1</v>
      </c>
      <c r="T44" s="6">
        <f t="shared" si="30"/>
        <v>96.1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18</v>
      </c>
      <c r="G45" s="6">
        <v>18</v>
      </c>
      <c r="H45" s="6">
        <v>26</v>
      </c>
      <c r="I45" s="31">
        <f t="shared" si="3"/>
        <v>30.000000000000004</v>
      </c>
      <c r="J45" s="33">
        <v>20.7</v>
      </c>
      <c r="K45" s="33">
        <v>1.1200000000000001</v>
      </c>
      <c r="L45" s="33">
        <v>1.19</v>
      </c>
      <c r="M45" s="33">
        <v>1.23</v>
      </c>
      <c r="N45" s="33">
        <v>1.04</v>
      </c>
      <c r="O45" s="33">
        <v>1.1000000000000001</v>
      </c>
      <c r="P45" s="33">
        <v>1.25</v>
      </c>
      <c r="Q45" s="33">
        <v>1.25</v>
      </c>
      <c r="R45" s="33">
        <v>1.1200000000000001</v>
      </c>
      <c r="S45" s="6">
        <v>10.5</v>
      </c>
      <c r="T45" s="6">
        <v>10.5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5</v>
      </c>
      <c r="G46" s="6">
        <v>1.5</v>
      </c>
      <c r="H46" s="6">
        <v>1.5</v>
      </c>
      <c r="I46" s="31">
        <f t="shared" si="3"/>
        <v>1.5000000000000004</v>
      </c>
      <c r="J46" s="33">
        <v>1.04</v>
      </c>
      <c r="K46" s="33">
        <v>0.06</v>
      </c>
      <c r="L46" s="33">
        <v>0.06</v>
      </c>
      <c r="M46" s="33">
        <v>0.06</v>
      </c>
      <c r="N46" s="33">
        <v>0.05</v>
      </c>
      <c r="O46" s="33">
        <v>0.05</v>
      </c>
      <c r="P46" s="33">
        <v>0.06</v>
      </c>
      <c r="Q46" s="33">
        <v>0.06</v>
      </c>
      <c r="R46" s="33">
        <v>0.06</v>
      </c>
      <c r="S46" s="6">
        <v>2</v>
      </c>
      <c r="T46" s="6">
        <v>2</v>
      </c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6"/>
      <c r="T47" s="6"/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6"/>
      <c r="T48" s="6"/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86</v>
      </c>
      <c r="G49" s="6">
        <v>80</v>
      </c>
      <c r="H49" s="6">
        <v>90</v>
      </c>
      <c r="I49" s="31">
        <f t="shared" si="3"/>
        <v>85.000000000000014</v>
      </c>
      <c r="J49" s="33">
        <v>58.7</v>
      </c>
      <c r="K49" s="33">
        <v>3.16</v>
      </c>
      <c r="L49" s="33">
        <v>3.37</v>
      </c>
      <c r="M49" s="33">
        <v>3.49</v>
      </c>
      <c r="N49" s="33">
        <v>2.93</v>
      </c>
      <c r="O49" s="33">
        <v>3.11</v>
      </c>
      <c r="P49" s="33">
        <v>3.54</v>
      </c>
      <c r="Q49" s="33">
        <v>3.53</v>
      </c>
      <c r="R49" s="33">
        <v>3.17</v>
      </c>
      <c r="S49" s="6">
        <v>83.6</v>
      </c>
      <c r="T49" s="6">
        <v>83.6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T50" si="31">SUM(F51:F52)</f>
        <v>30</v>
      </c>
      <c r="G50" s="18">
        <f t="shared" si="31"/>
        <v>30</v>
      </c>
      <c r="H50" s="18">
        <f t="shared" si="31"/>
        <v>100</v>
      </c>
      <c r="I50" s="31">
        <f t="shared" si="3"/>
        <v>30.000000000000004</v>
      </c>
      <c r="J50" s="32">
        <f t="shared" si="31"/>
        <v>20.7</v>
      </c>
      <c r="K50" s="32">
        <f t="shared" si="31"/>
        <v>1.1200000000000001</v>
      </c>
      <c r="L50" s="32">
        <f t="shared" si="31"/>
        <v>1.19</v>
      </c>
      <c r="M50" s="32">
        <f t="shared" si="31"/>
        <v>1.23</v>
      </c>
      <c r="N50" s="32">
        <f t="shared" si="31"/>
        <v>1.04</v>
      </c>
      <c r="O50" s="32">
        <f t="shared" si="31"/>
        <v>1.1000000000000001</v>
      </c>
      <c r="P50" s="32">
        <f t="shared" si="31"/>
        <v>1.25</v>
      </c>
      <c r="Q50" s="32">
        <f t="shared" si="31"/>
        <v>1.25</v>
      </c>
      <c r="R50" s="32">
        <f t="shared" si="31"/>
        <v>1.1200000000000001</v>
      </c>
      <c r="S50" s="18">
        <f t="shared" si="31"/>
        <v>30</v>
      </c>
      <c r="T50" s="18">
        <f t="shared" si="31"/>
        <v>100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30</v>
      </c>
      <c r="G51" s="6">
        <v>30</v>
      </c>
      <c r="H51" s="6">
        <v>100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/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30.000000000000004</v>
      </c>
      <c r="J52" s="33">
        <v>20.7</v>
      </c>
      <c r="K52" s="33">
        <v>1.1200000000000001</v>
      </c>
      <c r="L52" s="33">
        <v>1.19</v>
      </c>
      <c r="M52" s="33">
        <v>1.23</v>
      </c>
      <c r="N52" s="33">
        <v>1.04</v>
      </c>
      <c r="O52" s="33">
        <v>1.1000000000000001</v>
      </c>
      <c r="P52" s="33">
        <v>1.25</v>
      </c>
      <c r="Q52" s="33">
        <v>1.25</v>
      </c>
      <c r="R52" s="33">
        <v>1.1200000000000001</v>
      </c>
      <c r="S52" s="6">
        <v>30</v>
      </c>
      <c r="T52" s="6">
        <v>100</v>
      </c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32">SUM(F54:F56)</f>
        <v>3150</v>
      </c>
      <c r="G53" s="18">
        <f t="shared" si="32"/>
        <v>4940</v>
      </c>
      <c r="H53" s="18">
        <f t="shared" si="32"/>
        <v>4940</v>
      </c>
      <c r="I53" s="31">
        <f t="shared" si="3"/>
        <v>5302.9999999999991</v>
      </c>
      <c r="J53" s="32">
        <f t="shared" si="32"/>
        <v>3661.49</v>
      </c>
      <c r="K53" s="32">
        <f t="shared" si="32"/>
        <v>197.49</v>
      </c>
      <c r="L53" s="32">
        <f t="shared" si="32"/>
        <v>210.41</v>
      </c>
      <c r="M53" s="32">
        <f t="shared" si="32"/>
        <v>217.78</v>
      </c>
      <c r="N53" s="32">
        <f t="shared" si="32"/>
        <v>182.54</v>
      </c>
      <c r="O53" s="32">
        <f t="shared" si="32"/>
        <v>194.21</v>
      </c>
      <c r="P53" s="32">
        <f t="shared" si="32"/>
        <v>221.49</v>
      </c>
      <c r="Q53" s="32">
        <f t="shared" si="32"/>
        <v>219.83</v>
      </c>
      <c r="R53" s="32">
        <f t="shared" si="32"/>
        <v>197.76</v>
      </c>
      <c r="S53" s="18">
        <f t="shared" si="32"/>
        <v>4350</v>
      </c>
      <c r="T53" s="18">
        <f t="shared" si="32"/>
        <v>4350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3150</v>
      </c>
      <c r="G54" s="6">
        <v>4940</v>
      </c>
      <c r="H54" s="6">
        <v>4940</v>
      </c>
      <c r="I54" s="31">
        <f t="shared" si="3"/>
        <v>5302.9999999999991</v>
      </c>
      <c r="J54" s="33">
        <v>3661.49</v>
      </c>
      <c r="K54" s="33">
        <v>197.49</v>
      </c>
      <c r="L54" s="33">
        <v>210.41</v>
      </c>
      <c r="M54" s="33">
        <v>217.78</v>
      </c>
      <c r="N54" s="33">
        <v>182.54</v>
      </c>
      <c r="O54" s="33">
        <v>194.21</v>
      </c>
      <c r="P54" s="33">
        <v>221.49</v>
      </c>
      <c r="Q54" s="33">
        <v>219.83</v>
      </c>
      <c r="R54" s="33">
        <v>197.76</v>
      </c>
      <c r="S54" s="6">
        <v>4350</v>
      </c>
      <c r="T54" s="6">
        <v>4350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33">F58</f>
        <v>0</v>
      </c>
      <c r="G57" s="18">
        <f t="shared" si="33"/>
        <v>0</v>
      </c>
      <c r="H57" s="18">
        <f t="shared" si="33"/>
        <v>0</v>
      </c>
      <c r="I57" s="31">
        <f t="shared" si="3"/>
        <v>0</v>
      </c>
      <c r="J57" s="32">
        <f t="shared" si="33"/>
        <v>0</v>
      </c>
      <c r="K57" s="32">
        <f t="shared" si="33"/>
        <v>0</v>
      </c>
      <c r="L57" s="32">
        <f t="shared" si="33"/>
        <v>0</v>
      </c>
      <c r="M57" s="32">
        <f t="shared" si="33"/>
        <v>0</v>
      </c>
      <c r="N57" s="32">
        <f t="shared" si="33"/>
        <v>0</v>
      </c>
      <c r="O57" s="32">
        <f t="shared" si="33"/>
        <v>0</v>
      </c>
      <c r="P57" s="32">
        <f t="shared" si="33"/>
        <v>0</v>
      </c>
      <c r="Q57" s="32">
        <f t="shared" si="33"/>
        <v>0</v>
      </c>
      <c r="R57" s="32">
        <f t="shared" si="33"/>
        <v>0</v>
      </c>
      <c r="S57" s="18">
        <f t="shared" si="33"/>
        <v>0</v>
      </c>
      <c r="T57" s="18">
        <f t="shared" si="33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34">F60</f>
        <v>0</v>
      </c>
      <c r="G59" s="18">
        <f t="shared" si="34"/>
        <v>0</v>
      </c>
      <c r="H59" s="18">
        <f t="shared" si="34"/>
        <v>0</v>
      </c>
      <c r="I59" s="31">
        <f t="shared" si="3"/>
        <v>0</v>
      </c>
      <c r="J59" s="32">
        <f t="shared" si="34"/>
        <v>0</v>
      </c>
      <c r="K59" s="32">
        <f t="shared" si="34"/>
        <v>0</v>
      </c>
      <c r="L59" s="32">
        <f t="shared" si="34"/>
        <v>0</v>
      </c>
      <c r="M59" s="32">
        <f t="shared" si="34"/>
        <v>0</v>
      </c>
      <c r="N59" s="32">
        <f t="shared" si="34"/>
        <v>0</v>
      </c>
      <c r="O59" s="32">
        <f t="shared" si="34"/>
        <v>0</v>
      </c>
      <c r="P59" s="32">
        <f t="shared" si="34"/>
        <v>0</v>
      </c>
      <c r="Q59" s="32">
        <f t="shared" si="34"/>
        <v>0</v>
      </c>
      <c r="R59" s="32">
        <f t="shared" si="34"/>
        <v>0</v>
      </c>
      <c r="S59" s="18">
        <f t="shared" si="34"/>
        <v>0</v>
      </c>
      <c r="T59" s="18">
        <f t="shared" si="34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35">F61+F63</f>
        <v>0</v>
      </c>
      <c r="G60" s="18">
        <f t="shared" si="35"/>
        <v>0</v>
      </c>
      <c r="H60" s="18">
        <f t="shared" si="35"/>
        <v>0</v>
      </c>
      <c r="I60" s="31">
        <f t="shared" si="3"/>
        <v>0</v>
      </c>
      <c r="J60" s="32">
        <f t="shared" si="35"/>
        <v>0</v>
      </c>
      <c r="K60" s="32">
        <f t="shared" si="35"/>
        <v>0</v>
      </c>
      <c r="L60" s="32">
        <f t="shared" si="35"/>
        <v>0</v>
      </c>
      <c r="M60" s="32">
        <f t="shared" si="35"/>
        <v>0</v>
      </c>
      <c r="N60" s="32">
        <f t="shared" si="35"/>
        <v>0</v>
      </c>
      <c r="O60" s="32">
        <f t="shared" si="35"/>
        <v>0</v>
      </c>
      <c r="P60" s="32">
        <f t="shared" si="35"/>
        <v>0</v>
      </c>
      <c r="Q60" s="32">
        <f t="shared" si="35"/>
        <v>0</v>
      </c>
      <c r="R60" s="32">
        <f t="shared" si="35"/>
        <v>0</v>
      </c>
      <c r="S60" s="18">
        <f t="shared" si="35"/>
        <v>0</v>
      </c>
      <c r="T60" s="18">
        <f t="shared" si="35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36">F62</f>
        <v>0</v>
      </c>
      <c r="G61" s="18">
        <f t="shared" si="36"/>
        <v>0</v>
      </c>
      <c r="H61" s="18">
        <f t="shared" si="36"/>
        <v>0</v>
      </c>
      <c r="I61" s="31">
        <f t="shared" si="3"/>
        <v>0</v>
      </c>
      <c r="J61" s="32">
        <f t="shared" si="36"/>
        <v>0</v>
      </c>
      <c r="K61" s="32">
        <f t="shared" si="36"/>
        <v>0</v>
      </c>
      <c r="L61" s="32">
        <f t="shared" si="36"/>
        <v>0</v>
      </c>
      <c r="M61" s="32">
        <f t="shared" si="36"/>
        <v>0</v>
      </c>
      <c r="N61" s="32">
        <f t="shared" si="36"/>
        <v>0</v>
      </c>
      <c r="O61" s="32">
        <f t="shared" si="36"/>
        <v>0</v>
      </c>
      <c r="P61" s="32">
        <f t="shared" si="36"/>
        <v>0</v>
      </c>
      <c r="Q61" s="32">
        <f t="shared" si="36"/>
        <v>0</v>
      </c>
      <c r="R61" s="32">
        <f t="shared" si="36"/>
        <v>0</v>
      </c>
      <c r="S61" s="18">
        <f t="shared" si="36"/>
        <v>0</v>
      </c>
      <c r="T61" s="18">
        <f t="shared" si="36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37">F65+F71</f>
        <v>0</v>
      </c>
      <c r="G64" s="18">
        <f t="shared" si="37"/>
        <v>0</v>
      </c>
      <c r="H64" s="18">
        <f t="shared" si="37"/>
        <v>0</v>
      </c>
      <c r="I64" s="31">
        <f t="shared" si="3"/>
        <v>0</v>
      </c>
      <c r="J64" s="32">
        <f t="shared" si="37"/>
        <v>0</v>
      </c>
      <c r="K64" s="32">
        <f t="shared" si="37"/>
        <v>0</v>
      </c>
      <c r="L64" s="32">
        <f t="shared" si="37"/>
        <v>0</v>
      </c>
      <c r="M64" s="32">
        <f t="shared" si="37"/>
        <v>0</v>
      </c>
      <c r="N64" s="32">
        <f t="shared" si="37"/>
        <v>0</v>
      </c>
      <c r="O64" s="32">
        <f t="shared" si="37"/>
        <v>0</v>
      </c>
      <c r="P64" s="32">
        <f t="shared" si="37"/>
        <v>0</v>
      </c>
      <c r="Q64" s="32">
        <f t="shared" si="37"/>
        <v>0</v>
      </c>
      <c r="R64" s="32">
        <f t="shared" si="37"/>
        <v>0</v>
      </c>
      <c r="S64" s="18">
        <f t="shared" si="37"/>
        <v>0</v>
      </c>
      <c r="T64" s="18">
        <f t="shared" si="37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38">F66+F69</f>
        <v>0</v>
      </c>
      <c r="G65" s="18">
        <f t="shared" si="38"/>
        <v>0</v>
      </c>
      <c r="H65" s="18">
        <f t="shared" si="38"/>
        <v>0</v>
      </c>
      <c r="I65" s="31">
        <f t="shared" si="3"/>
        <v>0</v>
      </c>
      <c r="J65" s="32">
        <f t="shared" si="38"/>
        <v>0</v>
      </c>
      <c r="K65" s="32">
        <f t="shared" si="38"/>
        <v>0</v>
      </c>
      <c r="L65" s="32">
        <f t="shared" si="38"/>
        <v>0</v>
      </c>
      <c r="M65" s="32">
        <f t="shared" si="38"/>
        <v>0</v>
      </c>
      <c r="N65" s="32">
        <f t="shared" si="38"/>
        <v>0</v>
      </c>
      <c r="O65" s="32">
        <f t="shared" si="38"/>
        <v>0</v>
      </c>
      <c r="P65" s="32">
        <f t="shared" si="38"/>
        <v>0</v>
      </c>
      <c r="Q65" s="32">
        <f t="shared" si="38"/>
        <v>0</v>
      </c>
      <c r="R65" s="32">
        <f t="shared" si="38"/>
        <v>0</v>
      </c>
      <c r="S65" s="18">
        <f t="shared" si="38"/>
        <v>0</v>
      </c>
      <c r="T65" s="18">
        <f t="shared" si="38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39">F67</f>
        <v>0</v>
      </c>
      <c r="G66" s="18">
        <f t="shared" si="39"/>
        <v>0</v>
      </c>
      <c r="H66" s="18">
        <f t="shared" si="39"/>
        <v>0</v>
      </c>
      <c r="I66" s="31">
        <f t="shared" si="3"/>
        <v>0</v>
      </c>
      <c r="J66" s="32">
        <f t="shared" si="39"/>
        <v>0</v>
      </c>
      <c r="K66" s="32">
        <f t="shared" si="39"/>
        <v>0</v>
      </c>
      <c r="L66" s="32">
        <f t="shared" si="39"/>
        <v>0</v>
      </c>
      <c r="M66" s="32">
        <f t="shared" si="39"/>
        <v>0</v>
      </c>
      <c r="N66" s="32">
        <f t="shared" si="39"/>
        <v>0</v>
      </c>
      <c r="O66" s="32">
        <f t="shared" si="39"/>
        <v>0</v>
      </c>
      <c r="P66" s="32">
        <f t="shared" si="39"/>
        <v>0</v>
      </c>
      <c r="Q66" s="32">
        <f t="shared" si="39"/>
        <v>0</v>
      </c>
      <c r="R66" s="32">
        <f t="shared" si="39"/>
        <v>0</v>
      </c>
      <c r="S66" s="18">
        <f t="shared" si="39"/>
        <v>0</v>
      </c>
      <c r="T66" s="18">
        <f t="shared" si="39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39"/>
        <v>0</v>
      </c>
      <c r="G67" s="18">
        <f t="shared" si="39"/>
        <v>0</v>
      </c>
      <c r="H67" s="18">
        <f t="shared" si="39"/>
        <v>0</v>
      </c>
      <c r="I67" s="31">
        <f t="shared" si="3"/>
        <v>0</v>
      </c>
      <c r="J67" s="32">
        <f t="shared" si="39"/>
        <v>0</v>
      </c>
      <c r="K67" s="32">
        <f t="shared" si="39"/>
        <v>0</v>
      </c>
      <c r="L67" s="32">
        <f t="shared" si="39"/>
        <v>0</v>
      </c>
      <c r="M67" s="32">
        <f t="shared" si="39"/>
        <v>0</v>
      </c>
      <c r="N67" s="32">
        <f t="shared" si="39"/>
        <v>0</v>
      </c>
      <c r="O67" s="32">
        <f t="shared" si="39"/>
        <v>0</v>
      </c>
      <c r="P67" s="32">
        <f t="shared" si="39"/>
        <v>0</v>
      </c>
      <c r="Q67" s="32">
        <f t="shared" si="39"/>
        <v>0</v>
      </c>
      <c r="R67" s="32">
        <f t="shared" si="39"/>
        <v>0</v>
      </c>
      <c r="S67" s="18">
        <f t="shared" si="39"/>
        <v>0</v>
      </c>
      <c r="T67" s="18">
        <f t="shared" si="39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40">F70</f>
        <v>0</v>
      </c>
      <c r="G69" s="18">
        <f t="shared" si="40"/>
        <v>0</v>
      </c>
      <c r="H69" s="18">
        <f t="shared" si="40"/>
        <v>0</v>
      </c>
      <c r="I69" s="31">
        <f t="shared" si="3"/>
        <v>0</v>
      </c>
      <c r="J69" s="32">
        <f t="shared" si="40"/>
        <v>0</v>
      </c>
      <c r="K69" s="32">
        <f t="shared" si="40"/>
        <v>0</v>
      </c>
      <c r="L69" s="32">
        <f t="shared" si="40"/>
        <v>0</v>
      </c>
      <c r="M69" s="32">
        <f t="shared" si="40"/>
        <v>0</v>
      </c>
      <c r="N69" s="32">
        <f t="shared" si="40"/>
        <v>0</v>
      </c>
      <c r="O69" s="32">
        <f t="shared" si="40"/>
        <v>0</v>
      </c>
      <c r="P69" s="32">
        <f t="shared" si="40"/>
        <v>0</v>
      </c>
      <c r="Q69" s="32">
        <f t="shared" si="40"/>
        <v>0</v>
      </c>
      <c r="R69" s="32">
        <f t="shared" si="40"/>
        <v>0</v>
      </c>
      <c r="S69" s="18">
        <f t="shared" si="40"/>
        <v>0</v>
      </c>
      <c r="T69" s="18">
        <f t="shared" si="40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41">F72</f>
        <v>0</v>
      </c>
      <c r="G71" s="18">
        <f t="shared" si="41"/>
        <v>0</v>
      </c>
      <c r="H71" s="18">
        <f t="shared" si="41"/>
        <v>0</v>
      </c>
      <c r="I71" s="31">
        <f t="shared" si="3"/>
        <v>0</v>
      </c>
      <c r="J71" s="32">
        <f t="shared" si="41"/>
        <v>0</v>
      </c>
      <c r="K71" s="32">
        <f t="shared" si="41"/>
        <v>0</v>
      </c>
      <c r="L71" s="32">
        <f t="shared" si="41"/>
        <v>0</v>
      </c>
      <c r="M71" s="32">
        <f t="shared" si="41"/>
        <v>0</v>
      </c>
      <c r="N71" s="32">
        <f t="shared" si="41"/>
        <v>0</v>
      </c>
      <c r="O71" s="32">
        <f t="shared" si="41"/>
        <v>0</v>
      </c>
      <c r="P71" s="32">
        <f t="shared" si="41"/>
        <v>0</v>
      </c>
      <c r="Q71" s="32">
        <f t="shared" si="41"/>
        <v>0</v>
      </c>
      <c r="R71" s="32">
        <f t="shared" si="41"/>
        <v>0</v>
      </c>
      <c r="S71" s="18">
        <f t="shared" si="41"/>
        <v>0</v>
      </c>
      <c r="T71" s="18">
        <f t="shared" si="41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42">SUM(J72:R72)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18"/>
      <c r="T72" s="18"/>
    </row>
    <row r="73" spans="1:20" ht="21.75" x14ac:dyDescent="0.65">
      <c r="A73" s="1"/>
      <c r="B73" s="1"/>
      <c r="C73" s="1"/>
      <c r="D73" s="1"/>
      <c r="E73" s="1"/>
    </row>
    <row r="74" spans="1:20" ht="21.75" x14ac:dyDescent="0.65">
      <c r="A74" s="1"/>
      <c r="B74" s="1"/>
      <c r="C74" s="1"/>
      <c r="D74" s="1"/>
      <c r="E74" s="1"/>
    </row>
    <row r="75" spans="1:20" ht="21.75" x14ac:dyDescent="0.65">
      <c r="A75" s="1"/>
      <c r="B75" s="1"/>
      <c r="C75" s="1"/>
      <c r="D75" s="1"/>
      <c r="E75" s="1"/>
    </row>
    <row r="76" spans="1:20" ht="21.75" x14ac:dyDescent="0.65">
      <c r="A76" s="1"/>
      <c r="B76" s="1"/>
      <c r="C76" s="1"/>
      <c r="D76" s="1"/>
      <c r="E76" s="1"/>
    </row>
    <row r="77" spans="1:20" ht="21.75" x14ac:dyDescent="0.65">
      <c r="A77" s="1"/>
      <c r="B77" s="1"/>
      <c r="C77" s="1"/>
      <c r="D77" s="1"/>
      <c r="E77" s="1"/>
    </row>
    <row r="78" spans="1:20" ht="21.75" x14ac:dyDescent="0.65">
      <c r="A78" s="1"/>
      <c r="B78" s="1"/>
      <c r="C78" s="1"/>
      <c r="D78" s="1"/>
      <c r="E78" s="1"/>
    </row>
    <row r="79" spans="1:20" ht="21.75" x14ac:dyDescent="0.65">
      <c r="A79" s="1"/>
      <c r="B79" s="1"/>
      <c r="C79" s="1"/>
      <c r="D79" s="1"/>
      <c r="E79" s="1"/>
    </row>
    <row r="80" spans="1:20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P107"/>
  <sheetViews>
    <sheetView zoomScale="90" zoomScaleNormal="90" zoomScalePage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4" width="9.140625" hidden="1" customWidth="1" outlineLevel="1"/>
    <col min="15" max="15" width="8.85546875" bestFit="1" customWidth="1" collapsed="1"/>
    <col min="16" max="16" width="10" bestFit="1" customWidth="1"/>
  </cols>
  <sheetData>
    <row r="1" spans="1:16" ht="24.75" x14ac:dyDescent="0.75">
      <c r="A1" s="3" t="s">
        <v>54</v>
      </c>
    </row>
    <row r="2" spans="1:16" ht="24.75" x14ac:dyDescent="0.75">
      <c r="A2" s="3" t="s">
        <v>55</v>
      </c>
    </row>
    <row r="3" spans="1:16" ht="19.5" x14ac:dyDescent="0.55000000000000004">
      <c r="A3" s="21" t="s">
        <v>146</v>
      </c>
    </row>
    <row r="4" spans="1:16" ht="24.75" x14ac:dyDescent="0.75">
      <c r="A4" s="3" t="s">
        <v>147</v>
      </c>
    </row>
    <row r="5" spans="1:16" ht="24.75" x14ac:dyDescent="0.75">
      <c r="A5" s="3" t="s">
        <v>56</v>
      </c>
      <c r="I5" s="27"/>
      <c r="J5" s="22"/>
      <c r="K5" s="22"/>
      <c r="L5" s="22"/>
      <c r="M5" s="22"/>
      <c r="N5" s="22"/>
    </row>
    <row r="6" spans="1:16" ht="120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296</v>
      </c>
      <c r="L6" s="28" t="s">
        <v>297</v>
      </c>
      <c r="M6" s="28" t="s">
        <v>298</v>
      </c>
      <c r="N6" s="28" t="s">
        <v>299</v>
      </c>
      <c r="O6" s="16">
        <v>2013</v>
      </c>
      <c r="P6" s="16">
        <v>2014</v>
      </c>
    </row>
    <row r="7" spans="1:16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4240</v>
      </c>
      <c r="G7" s="18">
        <f t="shared" si="0"/>
        <v>4181</v>
      </c>
      <c r="H7" s="18">
        <f t="shared" si="0"/>
        <v>5035</v>
      </c>
      <c r="I7" s="31">
        <f>SUM(J7:N7)</f>
        <v>5786</v>
      </c>
      <c r="J7" s="32">
        <f t="shared" ref="J7:P7" si="1">J8+J64</f>
        <v>4655</v>
      </c>
      <c r="K7" s="32">
        <f t="shared" si="1"/>
        <v>330</v>
      </c>
      <c r="L7" s="32">
        <f t="shared" si="1"/>
        <v>353.5</v>
      </c>
      <c r="M7" s="32">
        <f t="shared" si="1"/>
        <v>217.5</v>
      </c>
      <c r="N7" s="32">
        <f t="shared" si="1"/>
        <v>230</v>
      </c>
      <c r="O7" s="18">
        <f t="shared" si="1"/>
        <v>6455</v>
      </c>
      <c r="P7" s="18">
        <f t="shared" si="1"/>
        <v>16906</v>
      </c>
    </row>
    <row r="8" spans="1:16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P8" si="2">F9+F59</f>
        <v>4240</v>
      </c>
      <c r="G8" s="18">
        <f>G9+G59</f>
        <v>4181</v>
      </c>
      <c r="H8" s="18">
        <f t="shared" si="2"/>
        <v>5035</v>
      </c>
      <c r="I8" s="31">
        <f t="shared" ref="I8:I71" si="3">SUM(J8:N8)</f>
        <v>5786</v>
      </c>
      <c r="J8" s="32">
        <f t="shared" si="2"/>
        <v>4655</v>
      </c>
      <c r="K8" s="32">
        <f t="shared" si="2"/>
        <v>330</v>
      </c>
      <c r="L8" s="32">
        <f t="shared" si="2"/>
        <v>353.5</v>
      </c>
      <c r="M8" s="32">
        <f t="shared" si="2"/>
        <v>217.5</v>
      </c>
      <c r="N8" s="32">
        <f t="shared" si="2"/>
        <v>230</v>
      </c>
      <c r="O8" s="18">
        <f t="shared" si="2"/>
        <v>6455</v>
      </c>
      <c r="P8" s="18">
        <f t="shared" si="2"/>
        <v>16906</v>
      </c>
    </row>
    <row r="9" spans="1:16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P9" si="4">F10+F28</f>
        <v>4240</v>
      </c>
      <c r="G9" s="18">
        <f t="shared" si="4"/>
        <v>4181</v>
      </c>
      <c r="H9" s="18">
        <f>H10+H28</f>
        <v>5035</v>
      </c>
      <c r="I9" s="31">
        <f t="shared" si="3"/>
        <v>5786</v>
      </c>
      <c r="J9" s="32">
        <f t="shared" si="4"/>
        <v>4655</v>
      </c>
      <c r="K9" s="32">
        <f t="shared" si="4"/>
        <v>330</v>
      </c>
      <c r="L9" s="32">
        <f t="shared" si="4"/>
        <v>353.5</v>
      </c>
      <c r="M9" s="32">
        <f t="shared" si="4"/>
        <v>217.5</v>
      </c>
      <c r="N9" s="32">
        <f t="shared" si="4"/>
        <v>230</v>
      </c>
      <c r="O9" s="18">
        <f t="shared" si="4"/>
        <v>6455</v>
      </c>
      <c r="P9" s="18">
        <f t="shared" si="4"/>
        <v>16906</v>
      </c>
    </row>
    <row r="10" spans="1:16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P10" si="5">F11</f>
        <v>2530</v>
      </c>
      <c r="G10" s="18">
        <f t="shared" si="5"/>
        <v>1910</v>
      </c>
      <c r="H10" s="18">
        <f t="shared" si="5"/>
        <v>2345</v>
      </c>
      <c r="I10" s="31">
        <f t="shared" si="3"/>
        <v>3025</v>
      </c>
      <c r="J10" s="32">
        <f t="shared" si="5"/>
        <v>2433.63</v>
      </c>
      <c r="K10" s="32">
        <f t="shared" si="5"/>
        <v>172.43000000000004</v>
      </c>
      <c r="L10" s="32">
        <f t="shared" si="5"/>
        <v>184.80999999999997</v>
      </c>
      <c r="M10" s="32">
        <f t="shared" si="5"/>
        <v>113.75</v>
      </c>
      <c r="N10" s="32">
        <f t="shared" si="5"/>
        <v>120.38</v>
      </c>
      <c r="O10" s="18">
        <f t="shared" si="5"/>
        <v>4090</v>
      </c>
      <c r="P10" s="18">
        <f t="shared" si="5"/>
        <v>14575</v>
      </c>
    </row>
    <row r="11" spans="1:16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6">F12+F16+F18+F21+F25</f>
        <v>2530</v>
      </c>
      <c r="G11" s="18">
        <f t="shared" ref="G11" si="7">G12+G16+G18+G21+G25</f>
        <v>1910</v>
      </c>
      <c r="H11" s="18">
        <f t="shared" ref="H11" si="8">H12+H16+H18+H21+H25</f>
        <v>2345</v>
      </c>
      <c r="I11" s="31">
        <f t="shared" si="3"/>
        <v>3025</v>
      </c>
      <c r="J11" s="32">
        <f t="shared" ref="J11" si="9">J12+J16+J18+J21+J25</f>
        <v>2433.63</v>
      </c>
      <c r="K11" s="32">
        <f t="shared" ref="K11" si="10">K12+K16+K18+K21+K25</f>
        <v>172.43000000000004</v>
      </c>
      <c r="L11" s="32">
        <f t="shared" ref="L11" si="11">L12+L16+L18+L21+L25</f>
        <v>184.80999999999997</v>
      </c>
      <c r="M11" s="32">
        <f t="shared" ref="M11" si="12">M12+M16+M18+M21+M25</f>
        <v>113.75</v>
      </c>
      <c r="N11" s="32">
        <f t="shared" ref="N11" si="13">N12+N16+N18+N21+N25</f>
        <v>120.38</v>
      </c>
      <c r="O11" s="18">
        <f t="shared" ref="O11" si="14">O12+O16+O18+O21+O25</f>
        <v>4090</v>
      </c>
      <c r="P11" s="18">
        <f t="shared" ref="P11" si="15">P12+P16+P18+P21+P25</f>
        <v>14575</v>
      </c>
    </row>
    <row r="12" spans="1:16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P12" si="16">SUM(F13:F15)</f>
        <v>1650</v>
      </c>
      <c r="G12" s="6">
        <f t="shared" si="16"/>
        <v>750</v>
      </c>
      <c r="H12" s="6">
        <f t="shared" si="16"/>
        <v>750</v>
      </c>
      <c r="I12" s="31">
        <f t="shared" si="3"/>
        <v>1300.0000000000002</v>
      </c>
      <c r="J12" s="33">
        <f t="shared" si="16"/>
        <v>1045.8500000000001</v>
      </c>
      <c r="K12" s="33">
        <f t="shared" si="16"/>
        <v>74.100000000000009</v>
      </c>
      <c r="L12" s="33">
        <f t="shared" si="16"/>
        <v>79.429999999999993</v>
      </c>
      <c r="M12" s="33">
        <f t="shared" si="16"/>
        <v>48.879999999999995</v>
      </c>
      <c r="N12" s="33">
        <f t="shared" si="16"/>
        <v>51.74</v>
      </c>
      <c r="O12" s="6">
        <f t="shared" si="16"/>
        <v>1350</v>
      </c>
      <c r="P12" s="6">
        <f t="shared" si="16"/>
        <v>8268</v>
      </c>
    </row>
    <row r="13" spans="1:16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1300</v>
      </c>
      <c r="G13" s="6">
        <v>600</v>
      </c>
      <c r="H13" s="6">
        <v>600</v>
      </c>
      <c r="I13" s="31">
        <f t="shared" si="3"/>
        <v>1100</v>
      </c>
      <c r="J13" s="33">
        <v>884.95</v>
      </c>
      <c r="K13" s="33">
        <v>62.7</v>
      </c>
      <c r="L13" s="33">
        <v>67.209999999999994</v>
      </c>
      <c r="M13" s="33">
        <v>41.36</v>
      </c>
      <c r="N13" s="33">
        <v>43.78</v>
      </c>
      <c r="O13" s="6">
        <v>1250</v>
      </c>
      <c r="P13" s="6">
        <v>8148</v>
      </c>
    </row>
    <row r="14" spans="1:16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6"/>
      <c r="P14" s="6"/>
    </row>
    <row r="15" spans="1:16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350</v>
      </c>
      <c r="G15" s="6">
        <v>150</v>
      </c>
      <c r="H15" s="6">
        <v>150</v>
      </c>
      <c r="I15" s="31">
        <f t="shared" si="3"/>
        <v>200.00000000000003</v>
      </c>
      <c r="J15" s="33">
        <v>160.9</v>
      </c>
      <c r="K15" s="33">
        <v>11.4</v>
      </c>
      <c r="L15" s="33">
        <v>12.22</v>
      </c>
      <c r="M15" s="33">
        <v>7.52</v>
      </c>
      <c r="N15" s="33">
        <v>7.96</v>
      </c>
      <c r="O15" s="6">
        <v>100</v>
      </c>
      <c r="P15" s="6">
        <v>120</v>
      </c>
    </row>
    <row r="16" spans="1:16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P16" si="17">F17</f>
        <v>25</v>
      </c>
      <c r="G16" s="6">
        <f t="shared" si="17"/>
        <v>20</v>
      </c>
      <c r="H16" s="6">
        <f t="shared" si="17"/>
        <v>30</v>
      </c>
      <c r="I16" s="31">
        <f t="shared" si="3"/>
        <v>35</v>
      </c>
      <c r="J16" s="33">
        <f t="shared" si="17"/>
        <v>28.16</v>
      </c>
      <c r="K16" s="33">
        <f t="shared" si="17"/>
        <v>2</v>
      </c>
      <c r="L16" s="33">
        <f t="shared" si="17"/>
        <v>2.13</v>
      </c>
      <c r="M16" s="33">
        <f t="shared" si="17"/>
        <v>1.32</v>
      </c>
      <c r="N16" s="33">
        <f t="shared" si="17"/>
        <v>1.39</v>
      </c>
      <c r="O16" s="6">
        <f t="shared" si="17"/>
        <v>40</v>
      </c>
      <c r="P16" s="6">
        <f t="shared" si="17"/>
        <v>50</v>
      </c>
    </row>
    <row r="17" spans="1:16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25</v>
      </c>
      <c r="G17" s="6">
        <v>20</v>
      </c>
      <c r="H17" s="6">
        <v>30</v>
      </c>
      <c r="I17" s="31">
        <f t="shared" si="3"/>
        <v>35</v>
      </c>
      <c r="J17" s="33">
        <v>28.16</v>
      </c>
      <c r="K17" s="33">
        <v>2</v>
      </c>
      <c r="L17" s="33">
        <v>2.13</v>
      </c>
      <c r="M17" s="33">
        <v>1.32</v>
      </c>
      <c r="N17" s="33">
        <v>1.39</v>
      </c>
      <c r="O17" s="6">
        <v>40</v>
      </c>
      <c r="P17" s="6">
        <v>50</v>
      </c>
    </row>
    <row r="18" spans="1:16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P18" si="18">SUM(F19:F20)</f>
        <v>55</v>
      </c>
      <c r="G18" s="6">
        <f t="shared" si="18"/>
        <v>250</v>
      </c>
      <c r="H18" s="6">
        <f t="shared" si="18"/>
        <v>305</v>
      </c>
      <c r="I18" s="31">
        <f t="shared" si="3"/>
        <v>330.00000000000006</v>
      </c>
      <c r="J18" s="33">
        <f t="shared" si="18"/>
        <v>265.49</v>
      </c>
      <c r="K18" s="33">
        <f t="shared" si="18"/>
        <v>18.810000000000002</v>
      </c>
      <c r="L18" s="33">
        <f t="shared" si="18"/>
        <v>20.159999999999997</v>
      </c>
      <c r="M18" s="33">
        <f t="shared" si="18"/>
        <v>12.41</v>
      </c>
      <c r="N18" s="33">
        <f t="shared" si="18"/>
        <v>13.129999999999999</v>
      </c>
      <c r="O18" s="6">
        <f t="shared" si="18"/>
        <v>330</v>
      </c>
      <c r="P18" s="6">
        <f t="shared" si="18"/>
        <v>437</v>
      </c>
    </row>
    <row r="19" spans="1:16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35</v>
      </c>
      <c r="G19" s="6">
        <v>225</v>
      </c>
      <c r="H19" s="6">
        <v>280</v>
      </c>
      <c r="I19" s="31">
        <f t="shared" si="3"/>
        <v>299.99999999999994</v>
      </c>
      <c r="J19" s="33">
        <v>241.35</v>
      </c>
      <c r="K19" s="33">
        <v>17.100000000000001</v>
      </c>
      <c r="L19" s="33">
        <v>18.329999999999998</v>
      </c>
      <c r="M19" s="33">
        <v>11.28</v>
      </c>
      <c r="N19" s="33">
        <v>11.94</v>
      </c>
      <c r="O19" s="6">
        <v>300</v>
      </c>
      <c r="P19" s="6">
        <v>400</v>
      </c>
    </row>
    <row r="20" spans="1:16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20</v>
      </c>
      <c r="G20" s="6">
        <v>25</v>
      </c>
      <c r="H20" s="6">
        <v>25</v>
      </c>
      <c r="I20" s="31">
        <f t="shared" si="3"/>
        <v>30</v>
      </c>
      <c r="J20" s="33">
        <v>24.14</v>
      </c>
      <c r="K20" s="33">
        <v>1.71</v>
      </c>
      <c r="L20" s="33">
        <v>1.83</v>
      </c>
      <c r="M20" s="33">
        <v>1.1299999999999999</v>
      </c>
      <c r="N20" s="33">
        <v>1.19</v>
      </c>
      <c r="O20" s="6">
        <v>30</v>
      </c>
      <c r="P20" s="6">
        <v>37</v>
      </c>
    </row>
    <row r="21" spans="1:16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P21" si="19">SUM(F22:F24)</f>
        <v>800</v>
      </c>
      <c r="G21" s="6">
        <f t="shared" si="19"/>
        <v>890</v>
      </c>
      <c r="H21" s="6">
        <f t="shared" si="19"/>
        <v>1260</v>
      </c>
      <c r="I21" s="31">
        <f t="shared" si="3"/>
        <v>1330</v>
      </c>
      <c r="J21" s="33">
        <f t="shared" si="19"/>
        <v>1069.99</v>
      </c>
      <c r="K21" s="33">
        <f t="shared" si="19"/>
        <v>75.81</v>
      </c>
      <c r="L21" s="33">
        <f t="shared" si="19"/>
        <v>81.259999999999991</v>
      </c>
      <c r="M21" s="33">
        <f t="shared" si="19"/>
        <v>50.01</v>
      </c>
      <c r="N21" s="33">
        <f t="shared" si="19"/>
        <v>52.93</v>
      </c>
      <c r="O21" s="6">
        <f t="shared" si="19"/>
        <v>1370</v>
      </c>
      <c r="P21" s="6">
        <f t="shared" si="19"/>
        <v>2720</v>
      </c>
    </row>
    <row r="22" spans="1:16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200</v>
      </c>
      <c r="G22" s="6">
        <v>240</v>
      </c>
      <c r="H22" s="6">
        <v>260</v>
      </c>
      <c r="I22" s="31">
        <f t="shared" si="3"/>
        <v>299.99999999999994</v>
      </c>
      <c r="J22" s="33">
        <v>241.35</v>
      </c>
      <c r="K22" s="33">
        <v>17.100000000000001</v>
      </c>
      <c r="L22" s="33">
        <v>18.329999999999998</v>
      </c>
      <c r="M22" s="33">
        <v>11.28</v>
      </c>
      <c r="N22" s="33">
        <v>11.94</v>
      </c>
      <c r="O22" s="6">
        <v>320</v>
      </c>
      <c r="P22" s="6">
        <v>520</v>
      </c>
    </row>
    <row r="23" spans="1:16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600</v>
      </c>
      <c r="G23" s="6">
        <v>650</v>
      </c>
      <c r="H23" s="6">
        <v>1000</v>
      </c>
      <c r="I23" s="31">
        <f t="shared" si="3"/>
        <v>1030</v>
      </c>
      <c r="J23" s="33">
        <v>828.64</v>
      </c>
      <c r="K23" s="33">
        <v>58.71</v>
      </c>
      <c r="L23" s="33">
        <v>62.93</v>
      </c>
      <c r="M23" s="33">
        <v>38.729999999999997</v>
      </c>
      <c r="N23" s="33">
        <v>40.99</v>
      </c>
      <c r="O23" s="6">
        <v>1050</v>
      </c>
      <c r="P23" s="6">
        <v>2200</v>
      </c>
    </row>
    <row r="24" spans="1:16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6"/>
      <c r="P24" s="6"/>
    </row>
    <row r="25" spans="1:16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30</v>
      </c>
      <c r="J25" s="33">
        <f t="shared" ref="J25:P25" si="20">SUM(J26:J27)</f>
        <v>24.14</v>
      </c>
      <c r="K25" s="33">
        <f t="shared" si="20"/>
        <v>1.71</v>
      </c>
      <c r="L25" s="33">
        <f t="shared" si="20"/>
        <v>1.83</v>
      </c>
      <c r="M25" s="33">
        <f t="shared" si="20"/>
        <v>1.1299999999999999</v>
      </c>
      <c r="N25" s="33">
        <f t="shared" si="20"/>
        <v>1.19</v>
      </c>
      <c r="O25" s="6">
        <f t="shared" si="20"/>
        <v>1000</v>
      </c>
      <c r="P25" s="6">
        <f t="shared" si="20"/>
        <v>3100</v>
      </c>
    </row>
    <row r="26" spans="1:16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30</v>
      </c>
      <c r="J26" s="33">
        <v>24.14</v>
      </c>
      <c r="K26" s="33">
        <v>1.71</v>
      </c>
      <c r="L26" s="33">
        <v>1.83</v>
      </c>
      <c r="M26" s="33">
        <v>1.1299999999999999</v>
      </c>
      <c r="N26" s="33">
        <v>1.19</v>
      </c>
      <c r="O26" s="6">
        <v>1000</v>
      </c>
      <c r="P26" s="6">
        <v>3100</v>
      </c>
    </row>
    <row r="27" spans="1:16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6"/>
      <c r="P27" s="6"/>
    </row>
    <row r="28" spans="1:16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P28" si="21">F29+F35+F50+F53+F57</f>
        <v>1710</v>
      </c>
      <c r="G28" s="18">
        <f t="shared" si="21"/>
        <v>2271</v>
      </c>
      <c r="H28" s="18">
        <f t="shared" si="21"/>
        <v>2690</v>
      </c>
      <c r="I28" s="31">
        <f t="shared" si="3"/>
        <v>2761</v>
      </c>
      <c r="J28" s="32">
        <f t="shared" si="21"/>
        <v>2221.37</v>
      </c>
      <c r="K28" s="32">
        <f t="shared" si="21"/>
        <v>157.57</v>
      </c>
      <c r="L28" s="32">
        <f t="shared" si="21"/>
        <v>168.69</v>
      </c>
      <c r="M28" s="32">
        <f t="shared" si="21"/>
        <v>103.75</v>
      </c>
      <c r="N28" s="32">
        <f t="shared" si="21"/>
        <v>109.62</v>
      </c>
      <c r="O28" s="18">
        <f t="shared" si="21"/>
        <v>2365</v>
      </c>
      <c r="P28" s="18">
        <f t="shared" si="21"/>
        <v>2331</v>
      </c>
    </row>
    <row r="29" spans="1:16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P29" si="22">F30</f>
        <v>121</v>
      </c>
      <c r="G29" s="18">
        <f t="shared" si="22"/>
        <v>121</v>
      </c>
      <c r="H29" s="18">
        <f t="shared" si="22"/>
        <v>119</v>
      </c>
      <c r="I29" s="31">
        <f t="shared" si="3"/>
        <v>136</v>
      </c>
      <c r="J29" s="32">
        <f t="shared" si="22"/>
        <v>109.4</v>
      </c>
      <c r="K29" s="32">
        <f t="shared" si="22"/>
        <v>7.76</v>
      </c>
      <c r="L29" s="32">
        <f t="shared" si="22"/>
        <v>8.31</v>
      </c>
      <c r="M29" s="32">
        <f t="shared" si="22"/>
        <v>5.12</v>
      </c>
      <c r="N29" s="32">
        <f t="shared" si="22"/>
        <v>5.41</v>
      </c>
      <c r="O29" s="18">
        <f t="shared" si="22"/>
        <v>140</v>
      </c>
      <c r="P29" s="18">
        <f t="shared" si="22"/>
        <v>126.8</v>
      </c>
    </row>
    <row r="30" spans="1:16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P30" si="23">SUM(F31:F34)</f>
        <v>121</v>
      </c>
      <c r="G30" s="6">
        <f t="shared" si="23"/>
        <v>121</v>
      </c>
      <c r="H30" s="6">
        <f t="shared" si="23"/>
        <v>119</v>
      </c>
      <c r="I30" s="31">
        <f t="shared" si="3"/>
        <v>136</v>
      </c>
      <c r="J30" s="33">
        <f t="shared" si="23"/>
        <v>109.4</v>
      </c>
      <c r="K30" s="33">
        <f t="shared" si="23"/>
        <v>7.76</v>
      </c>
      <c r="L30" s="33">
        <f t="shared" si="23"/>
        <v>8.31</v>
      </c>
      <c r="M30" s="33">
        <f t="shared" si="23"/>
        <v>5.12</v>
      </c>
      <c r="N30" s="33">
        <f t="shared" si="23"/>
        <v>5.41</v>
      </c>
      <c r="O30" s="6">
        <f t="shared" si="23"/>
        <v>140</v>
      </c>
      <c r="P30" s="6">
        <f t="shared" si="23"/>
        <v>126.8</v>
      </c>
    </row>
    <row r="31" spans="1:16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5</v>
      </c>
      <c r="G31" s="6">
        <v>5</v>
      </c>
      <c r="H31" s="6">
        <v>3</v>
      </c>
      <c r="I31" s="31">
        <f t="shared" si="3"/>
        <v>20</v>
      </c>
      <c r="J31" s="33">
        <v>16.09</v>
      </c>
      <c r="K31" s="33">
        <v>1.1399999999999999</v>
      </c>
      <c r="L31" s="33">
        <v>1.22</v>
      </c>
      <c r="M31" s="33">
        <v>0.75</v>
      </c>
      <c r="N31" s="33">
        <v>0.8</v>
      </c>
      <c r="O31" s="6">
        <v>21</v>
      </c>
      <c r="P31" s="6"/>
    </row>
    <row r="32" spans="1:16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6"/>
      <c r="P32" s="6"/>
    </row>
    <row r="33" spans="1:16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81</v>
      </c>
      <c r="G33" s="6">
        <v>81</v>
      </c>
      <c r="H33" s="6">
        <v>81</v>
      </c>
      <c r="I33" s="31">
        <f t="shared" si="3"/>
        <v>81</v>
      </c>
      <c r="J33" s="33">
        <v>65.16</v>
      </c>
      <c r="K33" s="33">
        <v>4.62</v>
      </c>
      <c r="L33" s="33">
        <v>4.95</v>
      </c>
      <c r="M33" s="33">
        <v>3.05</v>
      </c>
      <c r="N33" s="33">
        <v>3.22</v>
      </c>
      <c r="O33" s="6">
        <v>84</v>
      </c>
      <c r="P33" s="6">
        <v>90</v>
      </c>
    </row>
    <row r="34" spans="1:16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35</v>
      </c>
      <c r="G34" s="6">
        <v>35</v>
      </c>
      <c r="H34" s="6">
        <v>35</v>
      </c>
      <c r="I34" s="31">
        <f t="shared" si="3"/>
        <v>35</v>
      </c>
      <c r="J34" s="33">
        <v>28.15</v>
      </c>
      <c r="K34" s="33">
        <v>2</v>
      </c>
      <c r="L34" s="33">
        <v>2.14</v>
      </c>
      <c r="M34" s="33">
        <v>1.32</v>
      </c>
      <c r="N34" s="33">
        <v>1.39</v>
      </c>
      <c r="O34" s="6">
        <v>35</v>
      </c>
      <c r="P34" s="6">
        <v>36.799999999999997</v>
      </c>
    </row>
    <row r="35" spans="1:16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P35" si="24">F36+F37+F44</f>
        <v>329</v>
      </c>
      <c r="G35" s="18">
        <f t="shared" si="24"/>
        <v>180</v>
      </c>
      <c r="H35" s="18">
        <f t="shared" si="24"/>
        <v>201</v>
      </c>
      <c r="I35" s="31">
        <f t="shared" si="3"/>
        <v>243</v>
      </c>
      <c r="J35" s="32">
        <f t="shared" si="24"/>
        <v>195.48000000000002</v>
      </c>
      <c r="K35" s="32">
        <f t="shared" si="24"/>
        <v>13.850000000000001</v>
      </c>
      <c r="L35" s="32">
        <f t="shared" si="24"/>
        <v>14.849999999999998</v>
      </c>
      <c r="M35" s="32">
        <f t="shared" si="24"/>
        <v>9.14</v>
      </c>
      <c r="N35" s="32">
        <f t="shared" si="24"/>
        <v>9.68</v>
      </c>
      <c r="O35" s="18">
        <f t="shared" si="24"/>
        <v>255</v>
      </c>
      <c r="P35" s="18">
        <f t="shared" si="24"/>
        <v>204.2</v>
      </c>
    </row>
    <row r="36" spans="1:16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6"/>
      <c r="P36" s="6"/>
    </row>
    <row r="37" spans="1:16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P37" si="25">SUM(F38:F43)</f>
        <v>38</v>
      </c>
      <c r="G37" s="6">
        <f t="shared" si="25"/>
        <v>52</v>
      </c>
      <c r="H37" s="6">
        <f t="shared" si="25"/>
        <v>71</v>
      </c>
      <c r="I37" s="31">
        <f t="shared" si="3"/>
        <v>103.00000000000001</v>
      </c>
      <c r="J37" s="33">
        <f t="shared" si="25"/>
        <v>82.850000000000009</v>
      </c>
      <c r="K37" s="33">
        <f t="shared" si="25"/>
        <v>5.87</v>
      </c>
      <c r="L37" s="33">
        <f t="shared" si="25"/>
        <v>6.3</v>
      </c>
      <c r="M37" s="33">
        <f t="shared" si="25"/>
        <v>3.87</v>
      </c>
      <c r="N37" s="33">
        <f t="shared" si="25"/>
        <v>4.1100000000000003</v>
      </c>
      <c r="O37" s="6">
        <f>SUM(O38:O43)</f>
        <v>99.5</v>
      </c>
      <c r="P37" s="6">
        <f t="shared" si="25"/>
        <v>55.7</v>
      </c>
    </row>
    <row r="38" spans="1:16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22</v>
      </c>
      <c r="G38" s="6">
        <v>12</v>
      </c>
      <c r="H38" s="6">
        <v>42</v>
      </c>
      <c r="I38" s="31">
        <f t="shared" si="3"/>
        <v>42</v>
      </c>
      <c r="J38" s="33">
        <v>33.79</v>
      </c>
      <c r="K38" s="33">
        <v>2.39</v>
      </c>
      <c r="L38" s="33">
        <v>2.57</v>
      </c>
      <c r="M38" s="33">
        <v>1.58</v>
      </c>
      <c r="N38" s="33">
        <v>1.67</v>
      </c>
      <c r="O38" s="6">
        <v>30.4</v>
      </c>
      <c r="P38" s="6"/>
    </row>
    <row r="39" spans="1:16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/>
      <c r="G39" s="6"/>
      <c r="H39" s="6"/>
      <c r="I39" s="31">
        <f t="shared" si="3"/>
        <v>0</v>
      </c>
      <c r="J39" s="33"/>
      <c r="K39" s="33"/>
      <c r="L39" s="33"/>
      <c r="M39" s="33"/>
      <c r="N39" s="33"/>
      <c r="O39" s="6"/>
      <c r="P39" s="6"/>
    </row>
    <row r="40" spans="1:16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6">
        <v>32.6</v>
      </c>
      <c r="P40" s="6">
        <v>19.2</v>
      </c>
    </row>
    <row r="41" spans="1:16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24</v>
      </c>
      <c r="J41" s="33">
        <v>19.3</v>
      </c>
      <c r="K41" s="33">
        <v>1.37</v>
      </c>
      <c r="L41" s="33">
        <v>1.47</v>
      </c>
      <c r="M41" s="33">
        <v>0.9</v>
      </c>
      <c r="N41" s="33">
        <v>0.96</v>
      </c>
      <c r="O41" s="6"/>
      <c r="P41" s="6"/>
    </row>
    <row r="42" spans="1:16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15</v>
      </c>
      <c r="J42" s="33">
        <v>12.06</v>
      </c>
      <c r="K42" s="33">
        <v>0.86</v>
      </c>
      <c r="L42" s="33">
        <v>0.92</v>
      </c>
      <c r="M42" s="33">
        <v>0.56000000000000005</v>
      </c>
      <c r="N42" s="33">
        <v>0.6</v>
      </c>
      <c r="O42" s="6">
        <v>20</v>
      </c>
      <c r="P42" s="6">
        <v>20</v>
      </c>
    </row>
    <row r="43" spans="1:16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16</v>
      </c>
      <c r="G43" s="6">
        <v>40</v>
      </c>
      <c r="H43" s="6">
        <v>29</v>
      </c>
      <c r="I43" s="31">
        <f t="shared" si="3"/>
        <v>21.999999999999996</v>
      </c>
      <c r="J43" s="33">
        <v>17.7</v>
      </c>
      <c r="K43" s="33">
        <v>1.25</v>
      </c>
      <c r="L43" s="33">
        <v>1.34</v>
      </c>
      <c r="M43" s="33">
        <v>0.83</v>
      </c>
      <c r="N43" s="33">
        <v>0.88</v>
      </c>
      <c r="O43" s="6">
        <v>16.5</v>
      </c>
      <c r="P43" s="6">
        <v>16.5</v>
      </c>
    </row>
    <row r="44" spans="1:16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P44" si="26">SUM(F45:F49)</f>
        <v>291</v>
      </c>
      <c r="G44" s="6">
        <f t="shared" si="26"/>
        <v>128</v>
      </c>
      <c r="H44" s="6">
        <f t="shared" si="26"/>
        <v>130</v>
      </c>
      <c r="I44" s="31">
        <f t="shared" si="3"/>
        <v>140</v>
      </c>
      <c r="J44" s="33">
        <f t="shared" si="26"/>
        <v>112.63</v>
      </c>
      <c r="K44" s="33">
        <f t="shared" si="26"/>
        <v>7.98</v>
      </c>
      <c r="L44" s="33">
        <f t="shared" si="26"/>
        <v>8.5499999999999989</v>
      </c>
      <c r="M44" s="33">
        <f t="shared" si="26"/>
        <v>5.2700000000000005</v>
      </c>
      <c r="N44" s="33">
        <f t="shared" si="26"/>
        <v>5.57</v>
      </c>
      <c r="O44" s="6">
        <f t="shared" si="26"/>
        <v>155.5</v>
      </c>
      <c r="P44" s="6">
        <f t="shared" si="26"/>
        <v>148.5</v>
      </c>
    </row>
    <row r="45" spans="1:16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/>
      <c r="G45" s="6"/>
      <c r="H45" s="6">
        <v>2</v>
      </c>
      <c r="I45" s="31">
        <f t="shared" si="3"/>
        <v>2.0000000000000004</v>
      </c>
      <c r="J45" s="33">
        <v>1.61</v>
      </c>
      <c r="K45" s="33">
        <v>0.11</v>
      </c>
      <c r="L45" s="33">
        <v>0.12</v>
      </c>
      <c r="M45" s="33">
        <v>0.08</v>
      </c>
      <c r="N45" s="33">
        <v>0.08</v>
      </c>
      <c r="O45" s="6">
        <v>6</v>
      </c>
      <c r="P45" s="6">
        <v>6.5</v>
      </c>
    </row>
    <row r="46" spans="1:16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6"/>
      <c r="P46" s="6"/>
    </row>
    <row r="47" spans="1:16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6"/>
      <c r="P47" s="6"/>
    </row>
    <row r="48" spans="1:16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6"/>
      <c r="P48" s="6"/>
    </row>
    <row r="49" spans="1:16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291</v>
      </c>
      <c r="G49" s="6">
        <v>128</v>
      </c>
      <c r="H49" s="6">
        <v>128</v>
      </c>
      <c r="I49" s="31">
        <f t="shared" si="3"/>
        <v>138</v>
      </c>
      <c r="J49" s="33">
        <v>111.02</v>
      </c>
      <c r="K49" s="33">
        <v>7.87</v>
      </c>
      <c r="L49" s="33">
        <v>8.43</v>
      </c>
      <c r="M49" s="33">
        <v>5.19</v>
      </c>
      <c r="N49" s="33">
        <v>5.49</v>
      </c>
      <c r="O49" s="6">
        <v>149.5</v>
      </c>
      <c r="P49" s="6">
        <v>142</v>
      </c>
    </row>
    <row r="50" spans="1:16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P50" si="27">SUM(F51:F52)</f>
        <v>0</v>
      </c>
      <c r="G50" s="18">
        <f t="shared" si="27"/>
        <v>0</v>
      </c>
      <c r="H50" s="18">
        <f t="shared" si="27"/>
        <v>200</v>
      </c>
      <c r="I50" s="31">
        <f t="shared" si="3"/>
        <v>0</v>
      </c>
      <c r="J50" s="32">
        <f t="shared" si="27"/>
        <v>0</v>
      </c>
      <c r="K50" s="32">
        <f t="shared" si="27"/>
        <v>0</v>
      </c>
      <c r="L50" s="32">
        <f t="shared" si="27"/>
        <v>0</v>
      </c>
      <c r="M50" s="32">
        <f t="shared" si="27"/>
        <v>0</v>
      </c>
      <c r="N50" s="32">
        <f t="shared" si="27"/>
        <v>0</v>
      </c>
      <c r="O50" s="18">
        <f t="shared" si="27"/>
        <v>0</v>
      </c>
      <c r="P50" s="18">
        <f t="shared" si="27"/>
        <v>0</v>
      </c>
    </row>
    <row r="51" spans="1:16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>
        <v>200</v>
      </c>
      <c r="I51" s="31">
        <f t="shared" si="3"/>
        <v>0</v>
      </c>
      <c r="J51" s="33"/>
      <c r="K51" s="33"/>
      <c r="L51" s="33"/>
      <c r="M51" s="33"/>
      <c r="N51" s="33"/>
      <c r="O51" s="6"/>
      <c r="P51" s="6"/>
    </row>
    <row r="52" spans="1:16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6"/>
      <c r="P52" s="6"/>
    </row>
    <row r="53" spans="1:16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P53" si="28">SUM(F54:F56)</f>
        <v>1260</v>
      </c>
      <c r="G53" s="18">
        <f t="shared" si="28"/>
        <v>1970</v>
      </c>
      <c r="H53" s="18">
        <f t="shared" si="28"/>
        <v>2170</v>
      </c>
      <c r="I53" s="31">
        <f t="shared" si="3"/>
        <v>2382</v>
      </c>
      <c r="J53" s="32">
        <f t="shared" si="28"/>
        <v>1916.49</v>
      </c>
      <c r="K53" s="32">
        <f t="shared" si="28"/>
        <v>135.96</v>
      </c>
      <c r="L53" s="32">
        <f t="shared" si="28"/>
        <v>145.53</v>
      </c>
      <c r="M53" s="32">
        <f t="shared" si="28"/>
        <v>89.49</v>
      </c>
      <c r="N53" s="32">
        <f t="shared" si="28"/>
        <v>94.53</v>
      </c>
      <c r="O53" s="18">
        <f t="shared" si="28"/>
        <v>1970</v>
      </c>
      <c r="P53" s="18">
        <f t="shared" si="28"/>
        <v>2000</v>
      </c>
    </row>
    <row r="54" spans="1:16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1260</v>
      </c>
      <c r="G54" s="6">
        <v>1970</v>
      </c>
      <c r="H54" s="6">
        <v>2170</v>
      </c>
      <c r="I54" s="31">
        <f t="shared" si="3"/>
        <v>2382</v>
      </c>
      <c r="J54" s="33">
        <v>1916.49</v>
      </c>
      <c r="K54" s="33">
        <v>135.96</v>
      </c>
      <c r="L54" s="33">
        <v>145.53</v>
      </c>
      <c r="M54" s="33">
        <v>89.49</v>
      </c>
      <c r="N54" s="33">
        <v>94.53</v>
      </c>
      <c r="O54" s="6">
        <v>1970</v>
      </c>
      <c r="P54" s="6">
        <v>2000</v>
      </c>
    </row>
    <row r="55" spans="1:16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6"/>
      <c r="P55" s="6"/>
    </row>
    <row r="56" spans="1:16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6"/>
      <c r="P56" s="6"/>
    </row>
    <row r="57" spans="1:16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P57" si="29">F58</f>
        <v>0</v>
      </c>
      <c r="G57" s="18">
        <f t="shared" si="29"/>
        <v>0</v>
      </c>
      <c r="H57" s="18">
        <f t="shared" si="29"/>
        <v>0</v>
      </c>
      <c r="I57" s="31">
        <f t="shared" si="3"/>
        <v>0</v>
      </c>
      <c r="J57" s="32">
        <f t="shared" si="29"/>
        <v>0</v>
      </c>
      <c r="K57" s="32">
        <f t="shared" si="29"/>
        <v>0</v>
      </c>
      <c r="L57" s="32">
        <f t="shared" si="29"/>
        <v>0</v>
      </c>
      <c r="M57" s="32">
        <f t="shared" si="29"/>
        <v>0</v>
      </c>
      <c r="N57" s="32">
        <f t="shared" si="29"/>
        <v>0</v>
      </c>
      <c r="O57" s="18">
        <f t="shared" si="29"/>
        <v>0</v>
      </c>
      <c r="P57" s="18">
        <f t="shared" si="29"/>
        <v>0</v>
      </c>
    </row>
    <row r="58" spans="1:16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6"/>
      <c r="P58" s="6"/>
    </row>
    <row r="59" spans="1:16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P59" si="30">F60</f>
        <v>0</v>
      </c>
      <c r="G59" s="18">
        <f t="shared" si="30"/>
        <v>0</v>
      </c>
      <c r="H59" s="18">
        <f t="shared" si="30"/>
        <v>0</v>
      </c>
      <c r="I59" s="31">
        <f t="shared" si="3"/>
        <v>0</v>
      </c>
      <c r="J59" s="32">
        <f t="shared" si="30"/>
        <v>0</v>
      </c>
      <c r="K59" s="32">
        <f t="shared" si="30"/>
        <v>0</v>
      </c>
      <c r="L59" s="32">
        <f t="shared" si="30"/>
        <v>0</v>
      </c>
      <c r="M59" s="32">
        <f t="shared" si="30"/>
        <v>0</v>
      </c>
      <c r="N59" s="32">
        <f t="shared" si="30"/>
        <v>0</v>
      </c>
      <c r="O59" s="18">
        <f t="shared" si="30"/>
        <v>0</v>
      </c>
      <c r="P59" s="18">
        <f t="shared" si="30"/>
        <v>0</v>
      </c>
    </row>
    <row r="60" spans="1:16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P60" si="31">F61+F63</f>
        <v>0</v>
      </c>
      <c r="G60" s="18">
        <f t="shared" si="31"/>
        <v>0</v>
      </c>
      <c r="H60" s="18">
        <f t="shared" si="31"/>
        <v>0</v>
      </c>
      <c r="I60" s="31">
        <f t="shared" si="3"/>
        <v>0</v>
      </c>
      <c r="J60" s="32">
        <f t="shared" si="31"/>
        <v>0</v>
      </c>
      <c r="K60" s="32">
        <f t="shared" si="31"/>
        <v>0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18">
        <f t="shared" si="31"/>
        <v>0</v>
      </c>
      <c r="P60" s="18">
        <f t="shared" si="31"/>
        <v>0</v>
      </c>
    </row>
    <row r="61" spans="1:16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P61" si="32">F62</f>
        <v>0</v>
      </c>
      <c r="G61" s="18">
        <f t="shared" si="32"/>
        <v>0</v>
      </c>
      <c r="H61" s="18">
        <f t="shared" si="32"/>
        <v>0</v>
      </c>
      <c r="I61" s="31">
        <f t="shared" si="3"/>
        <v>0</v>
      </c>
      <c r="J61" s="32">
        <f t="shared" si="32"/>
        <v>0</v>
      </c>
      <c r="K61" s="32">
        <f t="shared" si="32"/>
        <v>0</v>
      </c>
      <c r="L61" s="32">
        <f t="shared" si="32"/>
        <v>0</v>
      </c>
      <c r="M61" s="32">
        <f t="shared" si="32"/>
        <v>0</v>
      </c>
      <c r="N61" s="32">
        <f t="shared" si="32"/>
        <v>0</v>
      </c>
      <c r="O61" s="18">
        <f t="shared" si="32"/>
        <v>0</v>
      </c>
      <c r="P61" s="18">
        <f t="shared" si="32"/>
        <v>0</v>
      </c>
    </row>
    <row r="62" spans="1:16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6"/>
      <c r="P62" s="6"/>
    </row>
    <row r="63" spans="1:16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18"/>
      <c r="P63" s="18"/>
    </row>
    <row r="64" spans="1:16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P64" si="33">F65+F71</f>
        <v>0</v>
      </c>
      <c r="G64" s="18">
        <f t="shared" si="33"/>
        <v>0</v>
      </c>
      <c r="H64" s="18">
        <f t="shared" si="33"/>
        <v>0</v>
      </c>
      <c r="I64" s="31">
        <f t="shared" si="3"/>
        <v>0</v>
      </c>
      <c r="J64" s="32">
        <f t="shared" si="33"/>
        <v>0</v>
      </c>
      <c r="K64" s="32">
        <f t="shared" si="33"/>
        <v>0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18">
        <f t="shared" si="33"/>
        <v>0</v>
      </c>
      <c r="P64" s="18">
        <f t="shared" si="33"/>
        <v>0</v>
      </c>
    </row>
    <row r="65" spans="1:16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P65" si="34">F66+F69</f>
        <v>0</v>
      </c>
      <c r="G65" s="18">
        <f t="shared" si="34"/>
        <v>0</v>
      </c>
      <c r="H65" s="18">
        <f t="shared" si="34"/>
        <v>0</v>
      </c>
      <c r="I65" s="31">
        <f t="shared" si="3"/>
        <v>0</v>
      </c>
      <c r="J65" s="32">
        <f t="shared" si="34"/>
        <v>0</v>
      </c>
      <c r="K65" s="32">
        <f t="shared" si="34"/>
        <v>0</v>
      </c>
      <c r="L65" s="32">
        <f t="shared" si="34"/>
        <v>0</v>
      </c>
      <c r="M65" s="32">
        <f t="shared" si="34"/>
        <v>0</v>
      </c>
      <c r="N65" s="32">
        <f t="shared" si="34"/>
        <v>0</v>
      </c>
      <c r="O65" s="18">
        <f t="shared" si="34"/>
        <v>0</v>
      </c>
      <c r="P65" s="18">
        <f t="shared" si="34"/>
        <v>0</v>
      </c>
    </row>
    <row r="66" spans="1:16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P67" si="35">F67</f>
        <v>0</v>
      </c>
      <c r="G66" s="18">
        <f t="shared" si="35"/>
        <v>0</v>
      </c>
      <c r="H66" s="18">
        <f t="shared" si="35"/>
        <v>0</v>
      </c>
      <c r="I66" s="31">
        <f t="shared" si="3"/>
        <v>0</v>
      </c>
      <c r="J66" s="32">
        <f t="shared" si="35"/>
        <v>0</v>
      </c>
      <c r="K66" s="32">
        <f t="shared" si="35"/>
        <v>0</v>
      </c>
      <c r="L66" s="32">
        <f t="shared" si="35"/>
        <v>0</v>
      </c>
      <c r="M66" s="32">
        <f t="shared" si="35"/>
        <v>0</v>
      </c>
      <c r="N66" s="32">
        <f t="shared" si="35"/>
        <v>0</v>
      </c>
      <c r="O66" s="18">
        <f t="shared" si="35"/>
        <v>0</v>
      </c>
      <c r="P66" s="18">
        <f t="shared" si="35"/>
        <v>0</v>
      </c>
    </row>
    <row r="67" spans="1:16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35"/>
        <v>0</v>
      </c>
      <c r="G67" s="18">
        <f t="shared" si="35"/>
        <v>0</v>
      </c>
      <c r="H67" s="18">
        <f t="shared" si="35"/>
        <v>0</v>
      </c>
      <c r="I67" s="31">
        <f t="shared" si="3"/>
        <v>0</v>
      </c>
      <c r="J67" s="32">
        <f t="shared" si="35"/>
        <v>0</v>
      </c>
      <c r="K67" s="32">
        <f t="shared" si="35"/>
        <v>0</v>
      </c>
      <c r="L67" s="32">
        <f t="shared" si="35"/>
        <v>0</v>
      </c>
      <c r="M67" s="32">
        <f t="shared" si="35"/>
        <v>0</v>
      </c>
      <c r="N67" s="32">
        <f t="shared" si="35"/>
        <v>0</v>
      </c>
      <c r="O67" s="18">
        <f t="shared" si="35"/>
        <v>0</v>
      </c>
      <c r="P67" s="18">
        <f t="shared" si="35"/>
        <v>0</v>
      </c>
    </row>
    <row r="68" spans="1:16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6"/>
      <c r="P68" s="6"/>
    </row>
    <row r="69" spans="1:16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P69" si="36">F70</f>
        <v>0</v>
      </c>
      <c r="G69" s="18">
        <f t="shared" si="36"/>
        <v>0</v>
      </c>
      <c r="H69" s="18">
        <f t="shared" si="36"/>
        <v>0</v>
      </c>
      <c r="I69" s="31">
        <f t="shared" si="3"/>
        <v>0</v>
      </c>
      <c r="J69" s="32">
        <f t="shared" si="36"/>
        <v>0</v>
      </c>
      <c r="K69" s="32">
        <f t="shared" si="36"/>
        <v>0</v>
      </c>
      <c r="L69" s="32">
        <f t="shared" si="36"/>
        <v>0</v>
      </c>
      <c r="M69" s="32">
        <f t="shared" si="36"/>
        <v>0</v>
      </c>
      <c r="N69" s="32">
        <f t="shared" si="36"/>
        <v>0</v>
      </c>
      <c r="O69" s="18">
        <f t="shared" si="36"/>
        <v>0</v>
      </c>
      <c r="P69" s="18">
        <f t="shared" si="36"/>
        <v>0</v>
      </c>
    </row>
    <row r="70" spans="1:16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6"/>
      <c r="P70" s="6"/>
    </row>
    <row r="71" spans="1:16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P71" si="37">F72</f>
        <v>0</v>
      </c>
      <c r="G71" s="18">
        <f t="shared" si="37"/>
        <v>0</v>
      </c>
      <c r="H71" s="18">
        <f t="shared" si="37"/>
        <v>0</v>
      </c>
      <c r="I71" s="31">
        <f t="shared" si="3"/>
        <v>0</v>
      </c>
      <c r="J71" s="32">
        <f t="shared" si="37"/>
        <v>0</v>
      </c>
      <c r="K71" s="32">
        <f t="shared" si="37"/>
        <v>0</v>
      </c>
      <c r="L71" s="32">
        <f t="shared" si="37"/>
        <v>0</v>
      </c>
      <c r="M71" s="32">
        <f t="shared" si="37"/>
        <v>0</v>
      </c>
      <c r="N71" s="32">
        <f t="shared" si="37"/>
        <v>0</v>
      </c>
      <c r="O71" s="18">
        <f t="shared" si="37"/>
        <v>0</v>
      </c>
      <c r="P71" s="18">
        <f t="shared" si="37"/>
        <v>0</v>
      </c>
    </row>
    <row r="72" spans="1:16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38">SUM(J72:N72)</f>
        <v>0</v>
      </c>
      <c r="J72" s="32"/>
      <c r="K72" s="32"/>
      <c r="L72" s="32"/>
      <c r="M72" s="32"/>
      <c r="N72" s="32"/>
      <c r="O72" s="18"/>
      <c r="P72" s="18"/>
    </row>
    <row r="73" spans="1:16" ht="21.75" x14ac:dyDescent="0.65">
      <c r="A73" s="1"/>
      <c r="B73" s="1"/>
      <c r="C73" s="1"/>
      <c r="D73" s="1"/>
      <c r="E73" s="1"/>
    </row>
    <row r="74" spans="1:16" ht="21.75" x14ac:dyDescent="0.65">
      <c r="A74" s="1"/>
      <c r="B74" s="1"/>
      <c r="C74" s="1"/>
      <c r="D74" s="1"/>
      <c r="E74" s="1"/>
    </row>
    <row r="75" spans="1:16" ht="21.75" x14ac:dyDescent="0.65">
      <c r="A75" s="1"/>
      <c r="B75" s="1"/>
      <c r="C75" s="1"/>
      <c r="D75" s="1"/>
      <c r="E75" s="1"/>
    </row>
    <row r="76" spans="1:16" ht="21.75" x14ac:dyDescent="0.65">
      <c r="A76" s="1"/>
      <c r="B76" s="1"/>
      <c r="C76" s="1"/>
      <c r="D76" s="1"/>
      <c r="E76" s="1"/>
    </row>
    <row r="77" spans="1:16" ht="21.75" x14ac:dyDescent="0.65">
      <c r="A77" s="1"/>
      <c r="B77" s="1"/>
      <c r="C77" s="1"/>
      <c r="D77" s="1"/>
      <c r="E77" s="1"/>
    </row>
    <row r="78" spans="1:16" ht="21.75" x14ac:dyDescent="0.65">
      <c r="A78" s="1"/>
      <c r="B78" s="1"/>
      <c r="C78" s="1"/>
      <c r="D78" s="1"/>
      <c r="E78" s="1"/>
    </row>
    <row r="79" spans="1:16" ht="21.75" x14ac:dyDescent="0.65">
      <c r="A79" s="1"/>
      <c r="B79" s="1"/>
      <c r="C79" s="1"/>
      <c r="D79" s="1"/>
      <c r="E79" s="1"/>
    </row>
    <row r="80" spans="1:16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S107"/>
  <sheetViews>
    <sheetView zoomScaleNormal="100" zoomScalePageLayoutView="90" workbookViewId="0">
      <selection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7" width="9.140625" hidden="1" customWidth="1" outlineLevel="1"/>
    <col min="18" max="18" width="8.85546875" bestFit="1" customWidth="1" collapsed="1"/>
    <col min="19" max="19" width="8.85546875" bestFit="1" customWidth="1"/>
  </cols>
  <sheetData>
    <row r="1" spans="1:19" ht="24.75" x14ac:dyDescent="0.75">
      <c r="A1" s="3" t="s">
        <v>54</v>
      </c>
    </row>
    <row r="2" spans="1:19" ht="24.75" x14ac:dyDescent="0.75">
      <c r="A2" s="3" t="s">
        <v>55</v>
      </c>
    </row>
    <row r="3" spans="1:19" ht="19.5" x14ac:dyDescent="0.55000000000000004">
      <c r="A3" s="21" t="s">
        <v>144</v>
      </c>
    </row>
    <row r="4" spans="1:19" ht="24.75" x14ac:dyDescent="0.75">
      <c r="A4" s="3" t="s">
        <v>145</v>
      </c>
    </row>
    <row r="5" spans="1:19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</row>
    <row r="6" spans="1:19" ht="96" customHeight="1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300</v>
      </c>
      <c r="L6" s="28" t="s">
        <v>301</v>
      </c>
      <c r="M6" s="28" t="s">
        <v>302</v>
      </c>
      <c r="N6" s="28" t="s">
        <v>303</v>
      </c>
      <c r="O6" s="28" t="s">
        <v>304</v>
      </c>
      <c r="P6" s="28" t="s">
        <v>305</v>
      </c>
      <c r="Q6" s="28" t="s">
        <v>306</v>
      </c>
      <c r="R6" s="16">
        <v>2013</v>
      </c>
      <c r="S6" s="16">
        <v>2014</v>
      </c>
    </row>
    <row r="7" spans="1:19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4232</v>
      </c>
      <c r="G7" s="18">
        <f t="shared" si="0"/>
        <v>5597</v>
      </c>
      <c r="H7" s="18">
        <f t="shared" si="0"/>
        <v>6042</v>
      </c>
      <c r="I7" s="31">
        <f>SUM(J7:Q7)</f>
        <v>6345.9999999999991</v>
      </c>
      <c r="J7" s="32">
        <f t="shared" ref="J7:S7" si="1">J8+J64</f>
        <v>4597.3999999999996</v>
      </c>
      <c r="K7" s="32">
        <f t="shared" si="1"/>
        <v>301.2</v>
      </c>
      <c r="L7" s="32">
        <f t="shared" si="1"/>
        <v>234.89999999999998</v>
      </c>
      <c r="M7" s="32">
        <f t="shared" si="1"/>
        <v>242.09999999999997</v>
      </c>
      <c r="N7" s="32">
        <f t="shared" si="1"/>
        <v>232.4</v>
      </c>
      <c r="O7" s="32">
        <f t="shared" si="1"/>
        <v>223.3</v>
      </c>
      <c r="P7" s="32">
        <f t="shared" si="1"/>
        <v>227</v>
      </c>
      <c r="Q7" s="32">
        <f t="shared" si="1"/>
        <v>287.7</v>
      </c>
      <c r="R7" s="18">
        <f t="shared" si="1"/>
        <v>5988</v>
      </c>
      <c r="S7" s="18">
        <f t="shared" si="1"/>
        <v>6792</v>
      </c>
    </row>
    <row r="8" spans="1:19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S8" si="2">F9+F59</f>
        <v>4232</v>
      </c>
      <c r="G8" s="18">
        <f t="shared" si="2"/>
        <v>5597</v>
      </c>
      <c r="H8" s="18">
        <f t="shared" si="2"/>
        <v>6042</v>
      </c>
      <c r="I8" s="31">
        <f t="shared" ref="I8:I71" si="3">SUM(J8:Q8)</f>
        <v>6345.9999999999991</v>
      </c>
      <c r="J8" s="32">
        <f t="shared" si="2"/>
        <v>4597.3999999999996</v>
      </c>
      <c r="K8" s="32">
        <f t="shared" si="2"/>
        <v>301.2</v>
      </c>
      <c r="L8" s="32">
        <f t="shared" si="2"/>
        <v>234.89999999999998</v>
      </c>
      <c r="M8" s="32">
        <f t="shared" si="2"/>
        <v>242.09999999999997</v>
      </c>
      <c r="N8" s="32">
        <f t="shared" si="2"/>
        <v>232.4</v>
      </c>
      <c r="O8" s="32">
        <f t="shared" si="2"/>
        <v>223.3</v>
      </c>
      <c r="P8" s="32">
        <f t="shared" si="2"/>
        <v>227</v>
      </c>
      <c r="Q8" s="32">
        <f t="shared" si="2"/>
        <v>287.7</v>
      </c>
      <c r="R8" s="18">
        <f t="shared" si="2"/>
        <v>5988</v>
      </c>
      <c r="S8" s="18">
        <f t="shared" si="2"/>
        <v>6792</v>
      </c>
    </row>
    <row r="9" spans="1:19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S9" si="4">F10+F28</f>
        <v>4232</v>
      </c>
      <c r="G9" s="18">
        <f t="shared" si="4"/>
        <v>5597</v>
      </c>
      <c r="H9" s="18">
        <f t="shared" si="4"/>
        <v>6042</v>
      </c>
      <c r="I9" s="31">
        <f t="shared" si="3"/>
        <v>6345.9999999999991</v>
      </c>
      <c r="J9" s="32">
        <f t="shared" si="4"/>
        <v>4597.3999999999996</v>
      </c>
      <c r="K9" s="32">
        <f t="shared" si="4"/>
        <v>301.2</v>
      </c>
      <c r="L9" s="32">
        <f t="shared" si="4"/>
        <v>234.89999999999998</v>
      </c>
      <c r="M9" s="32">
        <f t="shared" si="4"/>
        <v>242.09999999999997</v>
      </c>
      <c r="N9" s="32">
        <f t="shared" si="4"/>
        <v>232.4</v>
      </c>
      <c r="O9" s="32">
        <f t="shared" si="4"/>
        <v>223.3</v>
      </c>
      <c r="P9" s="32">
        <f t="shared" si="4"/>
        <v>227</v>
      </c>
      <c r="Q9" s="32">
        <f t="shared" si="4"/>
        <v>287.7</v>
      </c>
      <c r="R9" s="18">
        <f t="shared" si="4"/>
        <v>5988</v>
      </c>
      <c r="S9" s="18">
        <f t="shared" si="4"/>
        <v>6792</v>
      </c>
    </row>
    <row r="10" spans="1:19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S10" si="5">F11</f>
        <v>1084</v>
      </c>
      <c r="G10" s="18">
        <f t="shared" si="5"/>
        <v>797</v>
      </c>
      <c r="H10" s="18">
        <f t="shared" si="5"/>
        <v>1092</v>
      </c>
      <c r="I10" s="31">
        <f t="shared" si="3"/>
        <v>1224.9999999999998</v>
      </c>
      <c r="J10" s="32">
        <f t="shared" si="5"/>
        <v>887.38</v>
      </c>
      <c r="K10" s="32">
        <f t="shared" si="5"/>
        <v>58.199999999999996</v>
      </c>
      <c r="L10" s="32">
        <f t="shared" si="5"/>
        <v>45.33</v>
      </c>
      <c r="M10" s="32">
        <f t="shared" si="5"/>
        <v>46.8</v>
      </c>
      <c r="N10" s="32">
        <f t="shared" si="5"/>
        <v>44.830000000000005</v>
      </c>
      <c r="O10" s="32">
        <f t="shared" si="5"/>
        <v>42.99</v>
      </c>
      <c r="P10" s="32">
        <f t="shared" si="5"/>
        <v>43.85</v>
      </c>
      <c r="Q10" s="32">
        <f t="shared" si="5"/>
        <v>55.62</v>
      </c>
      <c r="R10" s="18">
        <f t="shared" si="5"/>
        <v>1628</v>
      </c>
      <c r="S10" s="18">
        <f t="shared" si="5"/>
        <v>1928</v>
      </c>
    </row>
    <row r="11" spans="1:19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6">F12+F16+F18+F21+F25</f>
        <v>1084</v>
      </c>
      <c r="G11" s="18">
        <f t="shared" ref="G11" si="7">G12+G16+G18+G21+G25</f>
        <v>797</v>
      </c>
      <c r="H11" s="18">
        <f t="shared" ref="H11" si="8">H12+H16+H18+H21+H25</f>
        <v>1092</v>
      </c>
      <c r="I11" s="31">
        <f t="shared" si="3"/>
        <v>1224.9999999999998</v>
      </c>
      <c r="J11" s="32">
        <f t="shared" ref="J11" si="9">J12+J16+J18+J21+J25</f>
        <v>887.38</v>
      </c>
      <c r="K11" s="32">
        <f t="shared" ref="K11" si="10">K12+K16+K18+K21+K25</f>
        <v>58.199999999999996</v>
      </c>
      <c r="L11" s="32">
        <f t="shared" ref="L11" si="11">L12+L16+L18+L21+L25</f>
        <v>45.33</v>
      </c>
      <c r="M11" s="32">
        <f t="shared" ref="M11" si="12">M12+M16+M18+M21+M25</f>
        <v>46.8</v>
      </c>
      <c r="N11" s="32">
        <f t="shared" ref="N11" si="13">N12+N16+N18+N21+N25</f>
        <v>44.830000000000005</v>
      </c>
      <c r="O11" s="32">
        <f t="shared" ref="O11" si="14">O12+O16+O18+O21+O25</f>
        <v>42.99</v>
      </c>
      <c r="P11" s="32">
        <f t="shared" ref="P11" si="15">P12+P16+P18+P21+P25</f>
        <v>43.85</v>
      </c>
      <c r="Q11" s="32">
        <f t="shared" ref="Q11" si="16">Q12+Q16+Q18+Q21+Q25</f>
        <v>55.62</v>
      </c>
      <c r="R11" s="18">
        <f t="shared" ref="R11" si="17">R12+R16+R18+R21+R25</f>
        <v>1628</v>
      </c>
      <c r="S11" s="18">
        <f t="shared" ref="S11" si="18">S12+S16+S18+S21+S25</f>
        <v>1928</v>
      </c>
    </row>
    <row r="12" spans="1:19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S12" si="19">SUM(F13:F15)</f>
        <v>800</v>
      </c>
      <c r="G12" s="6">
        <f t="shared" si="19"/>
        <v>410</v>
      </c>
      <c r="H12" s="6">
        <f t="shared" si="19"/>
        <v>420</v>
      </c>
      <c r="I12" s="31">
        <f t="shared" si="3"/>
        <v>350</v>
      </c>
      <c r="J12" s="33">
        <f t="shared" si="19"/>
        <v>253.53</v>
      </c>
      <c r="K12" s="33">
        <f t="shared" si="19"/>
        <v>16.630000000000003</v>
      </c>
      <c r="L12" s="33">
        <f t="shared" si="19"/>
        <v>12.95</v>
      </c>
      <c r="M12" s="33">
        <f t="shared" si="19"/>
        <v>13.370000000000001</v>
      </c>
      <c r="N12" s="33">
        <f t="shared" si="19"/>
        <v>12.81</v>
      </c>
      <c r="O12" s="33">
        <f t="shared" si="19"/>
        <v>12.29</v>
      </c>
      <c r="P12" s="33">
        <f t="shared" si="19"/>
        <v>12.53</v>
      </c>
      <c r="Q12" s="33">
        <f t="shared" si="19"/>
        <v>15.89</v>
      </c>
      <c r="R12" s="6">
        <f t="shared" si="19"/>
        <v>261</v>
      </c>
      <c r="S12" s="6">
        <f t="shared" si="19"/>
        <v>328</v>
      </c>
    </row>
    <row r="13" spans="1:19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700</v>
      </c>
      <c r="G13" s="6">
        <v>330</v>
      </c>
      <c r="H13" s="6">
        <v>320</v>
      </c>
      <c r="I13" s="31">
        <f t="shared" si="3"/>
        <v>250</v>
      </c>
      <c r="J13" s="33">
        <v>181.09</v>
      </c>
      <c r="K13" s="33">
        <v>11.88</v>
      </c>
      <c r="L13" s="33">
        <v>9.25</v>
      </c>
      <c r="M13" s="33">
        <v>9.5500000000000007</v>
      </c>
      <c r="N13" s="33">
        <v>9.15</v>
      </c>
      <c r="O13" s="33">
        <v>8.7799999999999994</v>
      </c>
      <c r="P13" s="33">
        <v>8.9499999999999993</v>
      </c>
      <c r="Q13" s="33">
        <v>11.35</v>
      </c>
      <c r="R13" s="6">
        <v>250</v>
      </c>
      <c r="S13" s="6">
        <v>320</v>
      </c>
    </row>
    <row r="14" spans="1:19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6"/>
      <c r="S14" s="6"/>
    </row>
    <row r="15" spans="1:19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100</v>
      </c>
      <c r="G15" s="6">
        <v>80</v>
      </c>
      <c r="H15" s="6">
        <v>100</v>
      </c>
      <c r="I15" s="31">
        <f t="shared" si="3"/>
        <v>100</v>
      </c>
      <c r="J15" s="33">
        <v>72.44</v>
      </c>
      <c r="K15" s="33">
        <v>4.75</v>
      </c>
      <c r="L15" s="33">
        <v>3.7</v>
      </c>
      <c r="M15" s="33">
        <v>3.82</v>
      </c>
      <c r="N15" s="33">
        <v>3.66</v>
      </c>
      <c r="O15" s="33">
        <v>3.51</v>
      </c>
      <c r="P15" s="33">
        <v>3.58</v>
      </c>
      <c r="Q15" s="33">
        <v>4.54</v>
      </c>
      <c r="R15" s="6">
        <v>11</v>
      </c>
      <c r="S15" s="6">
        <v>8</v>
      </c>
    </row>
    <row r="16" spans="1:19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S16" si="20">F17</f>
        <v>3</v>
      </c>
      <c r="G16" s="6">
        <f t="shared" si="20"/>
        <v>8</v>
      </c>
      <c r="H16" s="6">
        <f t="shared" si="20"/>
        <v>8</v>
      </c>
      <c r="I16" s="31">
        <f t="shared" si="3"/>
        <v>15</v>
      </c>
      <c r="J16" s="33">
        <f t="shared" si="20"/>
        <v>10.86</v>
      </c>
      <c r="K16" s="33">
        <f t="shared" si="20"/>
        <v>0.71</v>
      </c>
      <c r="L16" s="33">
        <f t="shared" si="20"/>
        <v>0.56000000000000005</v>
      </c>
      <c r="M16" s="33">
        <f t="shared" si="20"/>
        <v>0.56999999999999995</v>
      </c>
      <c r="N16" s="33">
        <f t="shared" si="20"/>
        <v>0.55000000000000004</v>
      </c>
      <c r="O16" s="33">
        <f t="shared" si="20"/>
        <v>0.53</v>
      </c>
      <c r="P16" s="33">
        <f t="shared" si="20"/>
        <v>0.54</v>
      </c>
      <c r="Q16" s="33">
        <f t="shared" si="20"/>
        <v>0.68</v>
      </c>
      <c r="R16" s="6">
        <f t="shared" si="20"/>
        <v>15</v>
      </c>
      <c r="S16" s="6">
        <f t="shared" si="20"/>
        <v>15</v>
      </c>
    </row>
    <row r="17" spans="1:19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3</v>
      </c>
      <c r="G17" s="6">
        <v>8</v>
      </c>
      <c r="H17" s="6">
        <v>8</v>
      </c>
      <c r="I17" s="31">
        <f t="shared" si="3"/>
        <v>15</v>
      </c>
      <c r="J17" s="33">
        <v>10.86</v>
      </c>
      <c r="K17" s="33">
        <v>0.71</v>
      </c>
      <c r="L17" s="33">
        <v>0.56000000000000005</v>
      </c>
      <c r="M17" s="33">
        <v>0.56999999999999995</v>
      </c>
      <c r="N17" s="33">
        <v>0.55000000000000004</v>
      </c>
      <c r="O17" s="33">
        <v>0.53</v>
      </c>
      <c r="P17" s="33">
        <v>0.54</v>
      </c>
      <c r="Q17" s="33">
        <v>0.68</v>
      </c>
      <c r="R17" s="6">
        <v>15</v>
      </c>
      <c r="S17" s="6">
        <v>15</v>
      </c>
    </row>
    <row r="18" spans="1:19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S18" si="21">SUM(F19:F20)</f>
        <v>21</v>
      </c>
      <c r="G18" s="6">
        <f t="shared" si="21"/>
        <v>24</v>
      </c>
      <c r="H18" s="6">
        <f t="shared" si="21"/>
        <v>34</v>
      </c>
      <c r="I18" s="31">
        <f t="shared" si="3"/>
        <v>40</v>
      </c>
      <c r="J18" s="33">
        <f t="shared" si="21"/>
        <v>28.97</v>
      </c>
      <c r="K18" s="33">
        <f t="shared" si="21"/>
        <v>1.91</v>
      </c>
      <c r="L18" s="33">
        <f t="shared" si="21"/>
        <v>1.48</v>
      </c>
      <c r="M18" s="33">
        <f t="shared" si="21"/>
        <v>1.5299999999999998</v>
      </c>
      <c r="N18" s="33">
        <f t="shared" si="21"/>
        <v>1.4700000000000002</v>
      </c>
      <c r="O18" s="33">
        <f t="shared" si="21"/>
        <v>1.4</v>
      </c>
      <c r="P18" s="33">
        <f t="shared" si="21"/>
        <v>1.4300000000000002</v>
      </c>
      <c r="Q18" s="33">
        <f t="shared" si="21"/>
        <v>1.81</v>
      </c>
      <c r="R18" s="6">
        <f t="shared" si="21"/>
        <v>47</v>
      </c>
      <c r="S18" s="6">
        <f t="shared" si="21"/>
        <v>55</v>
      </c>
    </row>
    <row r="19" spans="1:19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12</v>
      </c>
      <c r="G19" s="6">
        <v>15</v>
      </c>
      <c r="H19" s="6">
        <v>25</v>
      </c>
      <c r="I19" s="31">
        <f t="shared" si="3"/>
        <v>30</v>
      </c>
      <c r="J19" s="33">
        <v>21.73</v>
      </c>
      <c r="K19" s="33">
        <v>1.43</v>
      </c>
      <c r="L19" s="33">
        <v>1.1100000000000001</v>
      </c>
      <c r="M19" s="33">
        <v>1.1499999999999999</v>
      </c>
      <c r="N19" s="33">
        <v>1.1000000000000001</v>
      </c>
      <c r="O19" s="33">
        <v>1.05</v>
      </c>
      <c r="P19" s="33">
        <v>1.07</v>
      </c>
      <c r="Q19" s="33">
        <v>1.36</v>
      </c>
      <c r="R19" s="6">
        <v>35</v>
      </c>
      <c r="S19" s="6">
        <v>40</v>
      </c>
    </row>
    <row r="20" spans="1:19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9</v>
      </c>
      <c r="G20" s="6">
        <v>9</v>
      </c>
      <c r="H20" s="6">
        <v>9</v>
      </c>
      <c r="I20" s="31">
        <f t="shared" si="3"/>
        <v>9.9999999999999982</v>
      </c>
      <c r="J20" s="33">
        <v>7.24</v>
      </c>
      <c r="K20" s="33">
        <v>0.48</v>
      </c>
      <c r="L20" s="33">
        <v>0.37</v>
      </c>
      <c r="M20" s="33">
        <v>0.38</v>
      </c>
      <c r="N20" s="33">
        <v>0.37</v>
      </c>
      <c r="O20" s="33">
        <v>0.35</v>
      </c>
      <c r="P20" s="33">
        <v>0.36</v>
      </c>
      <c r="Q20" s="33">
        <v>0.45</v>
      </c>
      <c r="R20" s="6">
        <v>12</v>
      </c>
      <c r="S20" s="6">
        <v>15</v>
      </c>
    </row>
    <row r="21" spans="1:19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S21" si="22">SUM(F22:F24)</f>
        <v>260</v>
      </c>
      <c r="G21" s="6">
        <f t="shared" si="22"/>
        <v>355</v>
      </c>
      <c r="H21" s="6">
        <f t="shared" si="22"/>
        <v>630</v>
      </c>
      <c r="I21" s="31">
        <f t="shared" si="3"/>
        <v>779.99999999999977</v>
      </c>
      <c r="J21" s="33">
        <f t="shared" si="22"/>
        <v>565.04</v>
      </c>
      <c r="K21" s="33">
        <f t="shared" si="22"/>
        <v>37.049999999999997</v>
      </c>
      <c r="L21" s="33">
        <f t="shared" si="22"/>
        <v>28.86</v>
      </c>
      <c r="M21" s="33">
        <f t="shared" si="22"/>
        <v>29.799999999999997</v>
      </c>
      <c r="N21" s="33">
        <f t="shared" si="22"/>
        <v>28.540000000000003</v>
      </c>
      <c r="O21" s="33">
        <f t="shared" si="22"/>
        <v>27.37</v>
      </c>
      <c r="P21" s="33">
        <f t="shared" si="22"/>
        <v>27.92</v>
      </c>
      <c r="Q21" s="33">
        <f t="shared" si="22"/>
        <v>35.42</v>
      </c>
      <c r="R21" s="6">
        <f t="shared" si="22"/>
        <v>1095</v>
      </c>
      <c r="S21" s="6">
        <f t="shared" si="22"/>
        <v>1320</v>
      </c>
    </row>
    <row r="22" spans="1:19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60</v>
      </c>
      <c r="G22" s="6">
        <v>85</v>
      </c>
      <c r="H22" s="6">
        <v>130</v>
      </c>
      <c r="I22" s="31">
        <f t="shared" si="3"/>
        <v>140</v>
      </c>
      <c r="J22" s="33">
        <v>101.42</v>
      </c>
      <c r="K22" s="33">
        <v>6.65</v>
      </c>
      <c r="L22" s="33">
        <v>5.18</v>
      </c>
      <c r="M22" s="33">
        <v>5.35</v>
      </c>
      <c r="N22" s="33">
        <v>5.12</v>
      </c>
      <c r="O22" s="33">
        <v>4.91</v>
      </c>
      <c r="P22" s="33">
        <v>5.01</v>
      </c>
      <c r="Q22" s="33">
        <v>6.36</v>
      </c>
      <c r="R22" s="6">
        <v>145</v>
      </c>
      <c r="S22" s="6">
        <v>170</v>
      </c>
    </row>
    <row r="23" spans="1:19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200</v>
      </c>
      <c r="G23" s="6">
        <v>270</v>
      </c>
      <c r="H23" s="6">
        <v>500</v>
      </c>
      <c r="I23" s="31">
        <f t="shared" si="3"/>
        <v>639.99999999999989</v>
      </c>
      <c r="J23" s="33">
        <v>463.62</v>
      </c>
      <c r="K23" s="33">
        <v>30.4</v>
      </c>
      <c r="L23" s="33">
        <v>23.68</v>
      </c>
      <c r="M23" s="33">
        <v>24.45</v>
      </c>
      <c r="N23" s="33">
        <v>23.42</v>
      </c>
      <c r="O23" s="33">
        <v>22.46</v>
      </c>
      <c r="P23" s="33">
        <v>22.91</v>
      </c>
      <c r="Q23" s="33">
        <v>29.06</v>
      </c>
      <c r="R23" s="6">
        <v>950</v>
      </c>
      <c r="S23" s="6">
        <v>1150</v>
      </c>
    </row>
    <row r="24" spans="1:19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6"/>
      <c r="S24" s="6"/>
    </row>
    <row r="25" spans="1:19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40</v>
      </c>
      <c r="J25" s="33">
        <f t="shared" ref="J25:S25" si="23">SUM(J26:J27)</f>
        <v>28.98</v>
      </c>
      <c r="K25" s="33">
        <f t="shared" si="23"/>
        <v>1.9</v>
      </c>
      <c r="L25" s="33">
        <f t="shared" si="23"/>
        <v>1.48</v>
      </c>
      <c r="M25" s="33">
        <f t="shared" si="23"/>
        <v>1.53</v>
      </c>
      <c r="N25" s="33">
        <f t="shared" si="23"/>
        <v>1.46</v>
      </c>
      <c r="O25" s="33">
        <f t="shared" si="23"/>
        <v>1.4</v>
      </c>
      <c r="P25" s="33">
        <f t="shared" si="23"/>
        <v>1.43</v>
      </c>
      <c r="Q25" s="33">
        <f t="shared" si="23"/>
        <v>1.82</v>
      </c>
      <c r="R25" s="6">
        <f t="shared" si="23"/>
        <v>210</v>
      </c>
      <c r="S25" s="6">
        <f t="shared" si="23"/>
        <v>210</v>
      </c>
    </row>
    <row r="26" spans="1:19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40</v>
      </c>
      <c r="J26" s="33">
        <v>28.98</v>
      </c>
      <c r="K26" s="33">
        <v>1.9</v>
      </c>
      <c r="L26" s="33">
        <v>1.48</v>
      </c>
      <c r="M26" s="33">
        <v>1.53</v>
      </c>
      <c r="N26" s="33">
        <v>1.46</v>
      </c>
      <c r="O26" s="33">
        <v>1.4</v>
      </c>
      <c r="P26" s="33">
        <v>1.43</v>
      </c>
      <c r="Q26" s="33">
        <v>1.82</v>
      </c>
      <c r="R26" s="6">
        <v>210</v>
      </c>
      <c r="S26" s="6">
        <v>210</v>
      </c>
    </row>
    <row r="27" spans="1:19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6"/>
      <c r="S27" s="6"/>
    </row>
    <row r="28" spans="1:19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S28" si="24">F29+F35+F50+F53+F57</f>
        <v>3148</v>
      </c>
      <c r="G28" s="18">
        <f t="shared" si="24"/>
        <v>4800</v>
      </c>
      <c r="H28" s="18">
        <f t="shared" si="24"/>
        <v>4950</v>
      </c>
      <c r="I28" s="31">
        <f t="shared" si="3"/>
        <v>5121</v>
      </c>
      <c r="J28" s="32">
        <f t="shared" si="24"/>
        <v>3710.02</v>
      </c>
      <c r="K28" s="32">
        <f t="shared" si="24"/>
        <v>243</v>
      </c>
      <c r="L28" s="32">
        <f t="shared" si="24"/>
        <v>189.57</v>
      </c>
      <c r="M28" s="32">
        <f t="shared" si="24"/>
        <v>195.29999999999998</v>
      </c>
      <c r="N28" s="32">
        <f t="shared" si="24"/>
        <v>187.57</v>
      </c>
      <c r="O28" s="32">
        <f t="shared" si="24"/>
        <v>180.31</v>
      </c>
      <c r="P28" s="32">
        <f t="shared" si="24"/>
        <v>183.15</v>
      </c>
      <c r="Q28" s="32">
        <f t="shared" si="24"/>
        <v>232.08</v>
      </c>
      <c r="R28" s="18">
        <f t="shared" si="24"/>
        <v>4360</v>
      </c>
      <c r="S28" s="18">
        <f t="shared" si="24"/>
        <v>4864</v>
      </c>
    </row>
    <row r="29" spans="1:19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S29" si="25">F30</f>
        <v>31</v>
      </c>
      <c r="G29" s="18">
        <f t="shared" si="25"/>
        <v>29</v>
      </c>
      <c r="H29" s="18">
        <f t="shared" si="25"/>
        <v>34</v>
      </c>
      <c r="I29" s="31">
        <f t="shared" si="3"/>
        <v>43.500000000000007</v>
      </c>
      <c r="J29" s="32">
        <f t="shared" si="25"/>
        <v>31.5</v>
      </c>
      <c r="K29" s="32">
        <f t="shared" si="25"/>
        <v>2.0699999999999998</v>
      </c>
      <c r="L29" s="32">
        <f t="shared" si="25"/>
        <v>1.6099999999999999</v>
      </c>
      <c r="M29" s="32">
        <f t="shared" si="25"/>
        <v>1.6600000000000001</v>
      </c>
      <c r="N29" s="32">
        <f t="shared" si="25"/>
        <v>1.5899999999999999</v>
      </c>
      <c r="O29" s="32">
        <f t="shared" si="25"/>
        <v>1.54</v>
      </c>
      <c r="P29" s="32">
        <f t="shared" si="25"/>
        <v>1.56</v>
      </c>
      <c r="Q29" s="32">
        <f t="shared" si="25"/>
        <v>1.97</v>
      </c>
      <c r="R29" s="18">
        <f t="shared" si="25"/>
        <v>68</v>
      </c>
      <c r="S29" s="18">
        <f t="shared" si="25"/>
        <v>77</v>
      </c>
    </row>
    <row r="30" spans="1:19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S30" si="26">SUM(F31:F34)</f>
        <v>31</v>
      </c>
      <c r="G30" s="6">
        <f t="shared" si="26"/>
        <v>29</v>
      </c>
      <c r="H30" s="6">
        <f t="shared" si="26"/>
        <v>34</v>
      </c>
      <c r="I30" s="31">
        <f t="shared" si="3"/>
        <v>43.500000000000007</v>
      </c>
      <c r="J30" s="33">
        <f t="shared" si="26"/>
        <v>31.5</v>
      </c>
      <c r="K30" s="33">
        <f t="shared" si="26"/>
        <v>2.0699999999999998</v>
      </c>
      <c r="L30" s="33">
        <f t="shared" si="26"/>
        <v>1.6099999999999999</v>
      </c>
      <c r="M30" s="33">
        <f t="shared" si="26"/>
        <v>1.6600000000000001</v>
      </c>
      <c r="N30" s="33">
        <f t="shared" si="26"/>
        <v>1.5899999999999999</v>
      </c>
      <c r="O30" s="33">
        <f t="shared" si="26"/>
        <v>1.54</v>
      </c>
      <c r="P30" s="33">
        <f t="shared" si="26"/>
        <v>1.56</v>
      </c>
      <c r="Q30" s="33">
        <f t="shared" si="26"/>
        <v>1.97</v>
      </c>
      <c r="R30" s="6">
        <f t="shared" si="26"/>
        <v>68</v>
      </c>
      <c r="S30" s="6">
        <f t="shared" si="26"/>
        <v>77</v>
      </c>
    </row>
    <row r="31" spans="1:19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6</v>
      </c>
      <c r="G31" s="6">
        <v>6</v>
      </c>
      <c r="H31" s="6">
        <v>12</v>
      </c>
      <c r="I31" s="31">
        <f t="shared" si="3"/>
        <v>12</v>
      </c>
      <c r="J31" s="33">
        <v>8.69</v>
      </c>
      <c r="K31" s="33">
        <v>0.56999999999999995</v>
      </c>
      <c r="L31" s="33">
        <v>0.44</v>
      </c>
      <c r="M31" s="33">
        <v>0.46</v>
      </c>
      <c r="N31" s="33">
        <v>0.44</v>
      </c>
      <c r="O31" s="33">
        <v>0.43</v>
      </c>
      <c r="P31" s="33">
        <v>0.43</v>
      </c>
      <c r="Q31" s="33">
        <v>0.54</v>
      </c>
      <c r="R31" s="6">
        <v>5</v>
      </c>
      <c r="S31" s="6">
        <v>5</v>
      </c>
    </row>
    <row r="32" spans="1:19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6"/>
      <c r="S32" s="6"/>
    </row>
    <row r="33" spans="1:19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22</v>
      </c>
      <c r="G33" s="6">
        <v>22</v>
      </c>
      <c r="H33" s="6">
        <v>21</v>
      </c>
      <c r="I33" s="31">
        <f t="shared" si="3"/>
        <v>21</v>
      </c>
      <c r="J33" s="33">
        <v>15.21</v>
      </c>
      <c r="K33" s="33">
        <v>1</v>
      </c>
      <c r="L33" s="33">
        <v>0.78</v>
      </c>
      <c r="M33" s="33">
        <v>0.8</v>
      </c>
      <c r="N33" s="33">
        <v>0.77</v>
      </c>
      <c r="O33" s="33">
        <v>0.74</v>
      </c>
      <c r="P33" s="33">
        <v>0.75</v>
      </c>
      <c r="Q33" s="33">
        <v>0.95</v>
      </c>
      <c r="R33" s="6">
        <v>23</v>
      </c>
      <c r="S33" s="6">
        <v>22</v>
      </c>
    </row>
    <row r="34" spans="1:19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3</v>
      </c>
      <c r="G34" s="6">
        <v>1</v>
      </c>
      <c r="H34" s="6">
        <v>1</v>
      </c>
      <c r="I34" s="31">
        <f t="shared" si="3"/>
        <v>10.500000000000002</v>
      </c>
      <c r="J34" s="33">
        <v>7.6</v>
      </c>
      <c r="K34" s="33">
        <v>0.5</v>
      </c>
      <c r="L34" s="33">
        <v>0.39</v>
      </c>
      <c r="M34" s="33">
        <v>0.4</v>
      </c>
      <c r="N34" s="33">
        <v>0.38</v>
      </c>
      <c r="O34" s="33">
        <v>0.37</v>
      </c>
      <c r="P34" s="33">
        <v>0.38</v>
      </c>
      <c r="Q34" s="33">
        <v>0.48</v>
      </c>
      <c r="R34" s="6">
        <v>40</v>
      </c>
      <c r="S34" s="6">
        <v>50</v>
      </c>
    </row>
    <row r="35" spans="1:19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S35" si="27">F36+F37+F44</f>
        <v>157</v>
      </c>
      <c r="G35" s="18">
        <f t="shared" si="27"/>
        <v>181</v>
      </c>
      <c r="H35" s="18">
        <f t="shared" si="27"/>
        <v>216</v>
      </c>
      <c r="I35" s="31">
        <f t="shared" si="3"/>
        <v>209.5</v>
      </c>
      <c r="J35" s="32">
        <f t="shared" si="27"/>
        <v>151.71</v>
      </c>
      <c r="K35" s="32">
        <f t="shared" si="27"/>
        <v>9.9700000000000006</v>
      </c>
      <c r="L35" s="32">
        <f t="shared" si="27"/>
        <v>7.76</v>
      </c>
      <c r="M35" s="32">
        <f t="shared" si="27"/>
        <v>8</v>
      </c>
      <c r="N35" s="32">
        <f t="shared" si="27"/>
        <v>7.67</v>
      </c>
      <c r="O35" s="32">
        <f t="shared" si="27"/>
        <v>7.37</v>
      </c>
      <c r="P35" s="32">
        <f t="shared" si="27"/>
        <v>7.5</v>
      </c>
      <c r="Q35" s="32">
        <f t="shared" si="27"/>
        <v>9.52</v>
      </c>
      <c r="R35" s="18">
        <f t="shared" si="27"/>
        <v>222</v>
      </c>
      <c r="S35" s="18">
        <f t="shared" si="27"/>
        <v>240</v>
      </c>
    </row>
    <row r="36" spans="1:19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6"/>
      <c r="S36" s="6"/>
    </row>
    <row r="37" spans="1:19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S37" si="28">SUM(F38:F43)</f>
        <v>9</v>
      </c>
      <c r="G37" s="6">
        <f t="shared" si="28"/>
        <v>20</v>
      </c>
      <c r="H37" s="6">
        <f t="shared" si="28"/>
        <v>30</v>
      </c>
      <c r="I37" s="31">
        <f t="shared" si="3"/>
        <v>82</v>
      </c>
      <c r="J37" s="33">
        <f t="shared" si="28"/>
        <v>59.38</v>
      </c>
      <c r="K37" s="33">
        <f t="shared" si="28"/>
        <v>3.91</v>
      </c>
      <c r="L37" s="33">
        <f t="shared" si="28"/>
        <v>3.04</v>
      </c>
      <c r="M37" s="33">
        <f t="shared" si="28"/>
        <v>3.13</v>
      </c>
      <c r="N37" s="33">
        <f t="shared" si="28"/>
        <v>3</v>
      </c>
      <c r="O37" s="33">
        <f t="shared" si="28"/>
        <v>2.8899999999999997</v>
      </c>
      <c r="P37" s="33">
        <f t="shared" si="28"/>
        <v>2.9299999999999997</v>
      </c>
      <c r="Q37" s="33">
        <f t="shared" si="28"/>
        <v>3.7199999999999998</v>
      </c>
      <c r="R37" s="6">
        <f t="shared" si="28"/>
        <v>77</v>
      </c>
      <c r="S37" s="6">
        <f t="shared" si="28"/>
        <v>74</v>
      </c>
    </row>
    <row r="38" spans="1:19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</v>
      </c>
      <c r="G38" s="6">
        <v>3</v>
      </c>
      <c r="H38" s="6">
        <v>5</v>
      </c>
      <c r="I38" s="31">
        <f t="shared" si="3"/>
        <v>5</v>
      </c>
      <c r="J38" s="33">
        <v>3.61</v>
      </c>
      <c r="K38" s="33">
        <v>0.24</v>
      </c>
      <c r="L38" s="33">
        <v>0.19</v>
      </c>
      <c r="M38" s="33">
        <v>0.19</v>
      </c>
      <c r="N38" s="33">
        <v>0.18</v>
      </c>
      <c r="O38" s="33">
        <v>0.18</v>
      </c>
      <c r="P38" s="33">
        <v>0.18</v>
      </c>
      <c r="Q38" s="33">
        <v>0.23</v>
      </c>
      <c r="R38" s="6">
        <v>6</v>
      </c>
      <c r="S38" s="6">
        <v>3</v>
      </c>
    </row>
    <row r="39" spans="1:19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>
        <v>2</v>
      </c>
      <c r="H39" s="6">
        <v>5</v>
      </c>
      <c r="I39" s="31">
        <f t="shared" si="3"/>
        <v>5</v>
      </c>
      <c r="J39" s="33">
        <v>3.61</v>
      </c>
      <c r="K39" s="33">
        <v>0.24</v>
      </c>
      <c r="L39" s="33">
        <v>0.19</v>
      </c>
      <c r="M39" s="33">
        <v>0.19</v>
      </c>
      <c r="N39" s="33">
        <v>0.18</v>
      </c>
      <c r="O39" s="33">
        <v>0.18</v>
      </c>
      <c r="P39" s="33">
        <v>0.18</v>
      </c>
      <c r="Q39" s="33">
        <v>0.23</v>
      </c>
      <c r="R39" s="6">
        <v>4</v>
      </c>
      <c r="S39" s="6">
        <v>2</v>
      </c>
    </row>
    <row r="40" spans="1:19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33"/>
      <c r="Q40" s="33"/>
      <c r="R40" s="6"/>
      <c r="S40" s="6"/>
    </row>
    <row r="41" spans="1:19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6</v>
      </c>
      <c r="J41" s="33">
        <v>4.3499999999999996</v>
      </c>
      <c r="K41" s="33">
        <v>0.28999999999999998</v>
      </c>
      <c r="L41" s="33">
        <v>0.22</v>
      </c>
      <c r="M41" s="33">
        <v>0.23</v>
      </c>
      <c r="N41" s="33">
        <v>0.22</v>
      </c>
      <c r="O41" s="33">
        <v>0.21</v>
      </c>
      <c r="P41" s="33">
        <v>0.21</v>
      </c>
      <c r="Q41" s="33">
        <v>0.27</v>
      </c>
      <c r="R41" s="6">
        <v>1</v>
      </c>
      <c r="S41" s="6"/>
    </row>
    <row r="42" spans="1:19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9.9999999999999982</v>
      </c>
      <c r="J42" s="33">
        <v>7.24</v>
      </c>
      <c r="K42" s="33">
        <v>0.48</v>
      </c>
      <c r="L42" s="33">
        <v>0.37</v>
      </c>
      <c r="M42" s="33">
        <v>0.38</v>
      </c>
      <c r="N42" s="33">
        <v>0.37</v>
      </c>
      <c r="O42" s="33">
        <v>0.35</v>
      </c>
      <c r="P42" s="33">
        <v>0.36</v>
      </c>
      <c r="Q42" s="33">
        <v>0.45</v>
      </c>
      <c r="R42" s="6">
        <v>10</v>
      </c>
      <c r="S42" s="6">
        <v>13</v>
      </c>
    </row>
    <row r="43" spans="1:19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4</v>
      </c>
      <c r="G43" s="6">
        <v>15</v>
      </c>
      <c r="H43" s="6">
        <v>20</v>
      </c>
      <c r="I43" s="31">
        <f t="shared" si="3"/>
        <v>56</v>
      </c>
      <c r="J43" s="33">
        <v>40.57</v>
      </c>
      <c r="K43" s="33">
        <v>2.66</v>
      </c>
      <c r="L43" s="33">
        <v>2.0699999999999998</v>
      </c>
      <c r="M43" s="33">
        <v>2.14</v>
      </c>
      <c r="N43" s="33">
        <v>2.0499999999999998</v>
      </c>
      <c r="O43" s="33">
        <v>1.97</v>
      </c>
      <c r="P43" s="33">
        <v>2</v>
      </c>
      <c r="Q43" s="33">
        <v>2.54</v>
      </c>
      <c r="R43" s="6">
        <v>56</v>
      </c>
      <c r="S43" s="6">
        <v>56</v>
      </c>
    </row>
    <row r="44" spans="1:19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S44" si="29">SUM(F45:F49)</f>
        <v>148</v>
      </c>
      <c r="G44" s="6">
        <f t="shared" si="29"/>
        <v>161</v>
      </c>
      <c r="H44" s="6">
        <f t="shared" si="29"/>
        <v>186</v>
      </c>
      <c r="I44" s="31">
        <f t="shared" si="3"/>
        <v>127.50000000000001</v>
      </c>
      <c r="J44" s="33">
        <f t="shared" si="29"/>
        <v>92.330000000000013</v>
      </c>
      <c r="K44" s="33">
        <f t="shared" si="29"/>
        <v>6.0600000000000005</v>
      </c>
      <c r="L44" s="33">
        <f t="shared" si="29"/>
        <v>4.72</v>
      </c>
      <c r="M44" s="33">
        <f t="shared" si="29"/>
        <v>4.87</v>
      </c>
      <c r="N44" s="33">
        <f t="shared" si="29"/>
        <v>4.67</v>
      </c>
      <c r="O44" s="33">
        <f t="shared" si="29"/>
        <v>4.4800000000000004</v>
      </c>
      <c r="P44" s="33">
        <f t="shared" si="29"/>
        <v>4.57</v>
      </c>
      <c r="Q44" s="33">
        <f t="shared" si="29"/>
        <v>5.8</v>
      </c>
      <c r="R44" s="6">
        <f t="shared" si="29"/>
        <v>145</v>
      </c>
      <c r="S44" s="6">
        <f t="shared" si="29"/>
        <v>166</v>
      </c>
    </row>
    <row r="45" spans="1:19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3</v>
      </c>
      <c r="G45" s="6">
        <v>0.6</v>
      </c>
      <c r="H45" s="6">
        <v>1</v>
      </c>
      <c r="I45" s="31">
        <f t="shared" si="3"/>
        <v>1.0000000000000002</v>
      </c>
      <c r="J45" s="33">
        <v>0.7</v>
      </c>
      <c r="K45" s="33">
        <v>0.05</v>
      </c>
      <c r="L45" s="33">
        <v>0.04</v>
      </c>
      <c r="M45" s="33">
        <v>0.04</v>
      </c>
      <c r="N45" s="33">
        <v>0.04</v>
      </c>
      <c r="O45" s="33">
        <v>0.04</v>
      </c>
      <c r="P45" s="33">
        <v>0.04</v>
      </c>
      <c r="Q45" s="33">
        <v>0.05</v>
      </c>
      <c r="R45" s="6">
        <v>1</v>
      </c>
      <c r="S45" s="6">
        <v>2</v>
      </c>
    </row>
    <row r="46" spans="1:19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45</v>
      </c>
      <c r="G46" s="6">
        <v>55</v>
      </c>
      <c r="H46" s="6">
        <v>70</v>
      </c>
      <c r="I46" s="31">
        <f t="shared" si="3"/>
        <v>70.000000000000014</v>
      </c>
      <c r="J46" s="33">
        <v>50.7</v>
      </c>
      <c r="K46" s="33">
        <v>3.33</v>
      </c>
      <c r="L46" s="33">
        <v>2.59</v>
      </c>
      <c r="M46" s="33">
        <v>2.67</v>
      </c>
      <c r="N46" s="33">
        <v>2.56</v>
      </c>
      <c r="O46" s="33">
        <v>2.46</v>
      </c>
      <c r="P46" s="33">
        <v>2.5099999999999998</v>
      </c>
      <c r="Q46" s="33">
        <v>3.18</v>
      </c>
      <c r="R46" s="6">
        <v>80</v>
      </c>
      <c r="S46" s="6">
        <v>100</v>
      </c>
    </row>
    <row r="47" spans="1:19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6">
        <v>6</v>
      </c>
      <c r="S47" s="6"/>
    </row>
    <row r="48" spans="1:19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6"/>
      <c r="S48" s="6"/>
    </row>
    <row r="49" spans="1:19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100</v>
      </c>
      <c r="G49" s="6">
        <v>105.4</v>
      </c>
      <c r="H49" s="6">
        <v>115</v>
      </c>
      <c r="I49" s="31">
        <f t="shared" si="3"/>
        <v>56.5</v>
      </c>
      <c r="J49" s="33">
        <v>40.93</v>
      </c>
      <c r="K49" s="33">
        <v>2.68</v>
      </c>
      <c r="L49" s="33">
        <v>2.09</v>
      </c>
      <c r="M49" s="33">
        <v>2.16</v>
      </c>
      <c r="N49" s="33">
        <v>2.0699999999999998</v>
      </c>
      <c r="O49" s="33">
        <v>1.98</v>
      </c>
      <c r="P49" s="33">
        <v>2.02</v>
      </c>
      <c r="Q49" s="33">
        <v>2.57</v>
      </c>
      <c r="R49" s="6">
        <v>58</v>
      </c>
      <c r="S49" s="6">
        <v>64</v>
      </c>
    </row>
    <row r="50" spans="1:19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S50" si="30">SUM(F51:F52)</f>
        <v>0</v>
      </c>
      <c r="G50" s="18">
        <f t="shared" si="30"/>
        <v>40</v>
      </c>
      <c r="H50" s="18">
        <f t="shared" si="30"/>
        <v>150</v>
      </c>
      <c r="I50" s="31">
        <f t="shared" si="3"/>
        <v>0</v>
      </c>
      <c r="J50" s="32">
        <f t="shared" si="30"/>
        <v>0</v>
      </c>
      <c r="K50" s="32">
        <f t="shared" si="30"/>
        <v>0</v>
      </c>
      <c r="L50" s="32">
        <f t="shared" si="30"/>
        <v>0</v>
      </c>
      <c r="M50" s="32">
        <f t="shared" si="30"/>
        <v>0</v>
      </c>
      <c r="N50" s="32">
        <f t="shared" si="30"/>
        <v>0</v>
      </c>
      <c r="O50" s="32">
        <f t="shared" si="30"/>
        <v>0</v>
      </c>
      <c r="P50" s="32">
        <f t="shared" si="30"/>
        <v>0</v>
      </c>
      <c r="Q50" s="32">
        <f t="shared" si="30"/>
        <v>0</v>
      </c>
      <c r="R50" s="18">
        <f t="shared" si="30"/>
        <v>70</v>
      </c>
      <c r="S50" s="18">
        <f t="shared" si="30"/>
        <v>16</v>
      </c>
    </row>
    <row r="51" spans="1:19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>
        <v>40</v>
      </c>
      <c r="H51" s="6">
        <v>150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6"/>
      <c r="S51" s="6"/>
    </row>
    <row r="52" spans="1:19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33"/>
      <c r="Q52" s="33"/>
      <c r="R52" s="6">
        <v>70</v>
      </c>
      <c r="S52" s="6">
        <v>16</v>
      </c>
    </row>
    <row r="53" spans="1:19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S53" si="31">SUM(F54:F56)</f>
        <v>2960</v>
      </c>
      <c r="G53" s="18">
        <f t="shared" si="31"/>
        <v>4550</v>
      </c>
      <c r="H53" s="18">
        <f t="shared" si="31"/>
        <v>4550</v>
      </c>
      <c r="I53" s="31">
        <f t="shared" si="3"/>
        <v>4868</v>
      </c>
      <c r="J53" s="32">
        <f t="shared" si="31"/>
        <v>3526.81</v>
      </c>
      <c r="K53" s="32">
        <f t="shared" si="31"/>
        <v>230.96</v>
      </c>
      <c r="L53" s="32">
        <f t="shared" si="31"/>
        <v>180.2</v>
      </c>
      <c r="M53" s="32">
        <f t="shared" si="31"/>
        <v>185.64</v>
      </c>
      <c r="N53" s="32">
        <f t="shared" si="31"/>
        <v>178.31</v>
      </c>
      <c r="O53" s="32">
        <f t="shared" si="31"/>
        <v>171.4</v>
      </c>
      <c r="P53" s="32">
        <f t="shared" si="31"/>
        <v>174.09</v>
      </c>
      <c r="Q53" s="32">
        <f t="shared" si="31"/>
        <v>220.59</v>
      </c>
      <c r="R53" s="18">
        <f t="shared" si="31"/>
        <v>4000</v>
      </c>
      <c r="S53" s="18">
        <f t="shared" si="31"/>
        <v>4531</v>
      </c>
    </row>
    <row r="54" spans="1:19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2960</v>
      </c>
      <c r="G54" s="6">
        <v>4550</v>
      </c>
      <c r="H54" s="6">
        <v>4550</v>
      </c>
      <c r="I54" s="31">
        <f t="shared" si="3"/>
        <v>4868</v>
      </c>
      <c r="J54" s="33">
        <v>3526.81</v>
      </c>
      <c r="K54" s="33">
        <v>230.96</v>
      </c>
      <c r="L54" s="33">
        <v>180.2</v>
      </c>
      <c r="M54" s="33">
        <v>185.64</v>
      </c>
      <c r="N54" s="33">
        <v>178.31</v>
      </c>
      <c r="O54" s="33">
        <v>171.4</v>
      </c>
      <c r="P54" s="33">
        <v>174.09</v>
      </c>
      <c r="Q54" s="33">
        <v>220.59</v>
      </c>
      <c r="R54" s="6">
        <v>4000</v>
      </c>
      <c r="S54" s="6">
        <v>4531</v>
      </c>
    </row>
    <row r="55" spans="1:19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6"/>
      <c r="S55" s="6"/>
    </row>
    <row r="56" spans="1:19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6"/>
      <c r="S56" s="6"/>
    </row>
    <row r="57" spans="1:19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S57" si="32">F58</f>
        <v>0</v>
      </c>
      <c r="G57" s="18">
        <f t="shared" si="32"/>
        <v>0</v>
      </c>
      <c r="H57" s="18">
        <f t="shared" si="32"/>
        <v>0</v>
      </c>
      <c r="I57" s="31">
        <f t="shared" si="3"/>
        <v>0</v>
      </c>
      <c r="J57" s="32">
        <f t="shared" si="32"/>
        <v>0</v>
      </c>
      <c r="K57" s="32">
        <f t="shared" si="32"/>
        <v>0</v>
      </c>
      <c r="L57" s="32">
        <f t="shared" si="32"/>
        <v>0</v>
      </c>
      <c r="M57" s="32">
        <f t="shared" si="32"/>
        <v>0</v>
      </c>
      <c r="N57" s="32">
        <f t="shared" si="32"/>
        <v>0</v>
      </c>
      <c r="O57" s="32">
        <f t="shared" si="32"/>
        <v>0</v>
      </c>
      <c r="P57" s="32">
        <f t="shared" si="32"/>
        <v>0</v>
      </c>
      <c r="Q57" s="32">
        <f t="shared" si="32"/>
        <v>0</v>
      </c>
      <c r="R57" s="18">
        <f t="shared" si="32"/>
        <v>0</v>
      </c>
      <c r="S57" s="18">
        <f t="shared" si="32"/>
        <v>0</v>
      </c>
    </row>
    <row r="58" spans="1:19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6"/>
      <c r="S58" s="6"/>
    </row>
    <row r="59" spans="1:19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S59" si="33">F60</f>
        <v>0</v>
      </c>
      <c r="G59" s="18">
        <f t="shared" si="33"/>
        <v>0</v>
      </c>
      <c r="H59" s="18">
        <f t="shared" si="33"/>
        <v>0</v>
      </c>
      <c r="I59" s="31">
        <f t="shared" si="3"/>
        <v>0</v>
      </c>
      <c r="J59" s="32">
        <f t="shared" si="33"/>
        <v>0</v>
      </c>
      <c r="K59" s="32">
        <f t="shared" si="33"/>
        <v>0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0</v>
      </c>
      <c r="R59" s="18">
        <f t="shared" si="33"/>
        <v>0</v>
      </c>
      <c r="S59" s="18">
        <f t="shared" si="33"/>
        <v>0</v>
      </c>
    </row>
    <row r="60" spans="1:19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S60" si="34">F61+F63</f>
        <v>0</v>
      </c>
      <c r="G60" s="18">
        <f t="shared" si="34"/>
        <v>0</v>
      </c>
      <c r="H60" s="18">
        <f t="shared" si="34"/>
        <v>0</v>
      </c>
      <c r="I60" s="31">
        <f t="shared" si="3"/>
        <v>0</v>
      </c>
      <c r="J60" s="32">
        <f t="shared" si="34"/>
        <v>0</v>
      </c>
      <c r="K60" s="32">
        <f t="shared" si="34"/>
        <v>0</v>
      </c>
      <c r="L60" s="32">
        <f t="shared" si="34"/>
        <v>0</v>
      </c>
      <c r="M60" s="32">
        <f t="shared" si="34"/>
        <v>0</v>
      </c>
      <c r="N60" s="32">
        <f t="shared" si="34"/>
        <v>0</v>
      </c>
      <c r="O60" s="32">
        <f t="shared" si="34"/>
        <v>0</v>
      </c>
      <c r="P60" s="32">
        <f t="shared" si="34"/>
        <v>0</v>
      </c>
      <c r="Q60" s="32">
        <f t="shared" si="34"/>
        <v>0</v>
      </c>
      <c r="R60" s="18">
        <f t="shared" si="34"/>
        <v>0</v>
      </c>
      <c r="S60" s="18">
        <f t="shared" si="34"/>
        <v>0</v>
      </c>
    </row>
    <row r="61" spans="1:19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S61" si="35">F62</f>
        <v>0</v>
      </c>
      <c r="G61" s="18">
        <f t="shared" si="35"/>
        <v>0</v>
      </c>
      <c r="H61" s="18">
        <f t="shared" si="35"/>
        <v>0</v>
      </c>
      <c r="I61" s="31">
        <f t="shared" si="3"/>
        <v>0</v>
      </c>
      <c r="J61" s="32">
        <f t="shared" si="35"/>
        <v>0</v>
      </c>
      <c r="K61" s="32">
        <f t="shared" si="35"/>
        <v>0</v>
      </c>
      <c r="L61" s="32">
        <f t="shared" si="35"/>
        <v>0</v>
      </c>
      <c r="M61" s="32">
        <f t="shared" si="35"/>
        <v>0</v>
      </c>
      <c r="N61" s="32">
        <f t="shared" si="35"/>
        <v>0</v>
      </c>
      <c r="O61" s="32">
        <f t="shared" si="35"/>
        <v>0</v>
      </c>
      <c r="P61" s="32">
        <f t="shared" si="35"/>
        <v>0</v>
      </c>
      <c r="Q61" s="32">
        <f t="shared" si="35"/>
        <v>0</v>
      </c>
      <c r="R61" s="18">
        <f t="shared" si="35"/>
        <v>0</v>
      </c>
      <c r="S61" s="18">
        <f t="shared" si="35"/>
        <v>0</v>
      </c>
    </row>
    <row r="62" spans="1:19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6"/>
      <c r="S62" s="6"/>
    </row>
    <row r="63" spans="1:19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18"/>
      <c r="S63" s="18"/>
    </row>
    <row r="64" spans="1:19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S64" si="36">F65+F71</f>
        <v>0</v>
      </c>
      <c r="G64" s="18">
        <f t="shared" si="36"/>
        <v>0</v>
      </c>
      <c r="H64" s="18">
        <f t="shared" si="36"/>
        <v>0</v>
      </c>
      <c r="I64" s="31">
        <f t="shared" si="3"/>
        <v>0</v>
      </c>
      <c r="J64" s="32">
        <f t="shared" si="36"/>
        <v>0</v>
      </c>
      <c r="K64" s="32">
        <f t="shared" si="36"/>
        <v>0</v>
      </c>
      <c r="L64" s="32">
        <f t="shared" si="36"/>
        <v>0</v>
      </c>
      <c r="M64" s="32">
        <f t="shared" si="36"/>
        <v>0</v>
      </c>
      <c r="N64" s="32">
        <f t="shared" si="36"/>
        <v>0</v>
      </c>
      <c r="O64" s="32">
        <f t="shared" si="36"/>
        <v>0</v>
      </c>
      <c r="P64" s="32">
        <f t="shared" si="36"/>
        <v>0</v>
      </c>
      <c r="Q64" s="32">
        <f t="shared" si="36"/>
        <v>0</v>
      </c>
      <c r="R64" s="18">
        <f t="shared" si="36"/>
        <v>0</v>
      </c>
      <c r="S64" s="18">
        <f t="shared" si="36"/>
        <v>0</v>
      </c>
    </row>
    <row r="65" spans="1:19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S65" si="37">F66+F69</f>
        <v>0</v>
      </c>
      <c r="G65" s="18">
        <f t="shared" si="37"/>
        <v>0</v>
      </c>
      <c r="H65" s="18">
        <f t="shared" si="37"/>
        <v>0</v>
      </c>
      <c r="I65" s="31">
        <f t="shared" si="3"/>
        <v>0</v>
      </c>
      <c r="J65" s="32">
        <f t="shared" si="37"/>
        <v>0</v>
      </c>
      <c r="K65" s="32">
        <f t="shared" si="37"/>
        <v>0</v>
      </c>
      <c r="L65" s="32">
        <f t="shared" si="37"/>
        <v>0</v>
      </c>
      <c r="M65" s="32">
        <f t="shared" si="37"/>
        <v>0</v>
      </c>
      <c r="N65" s="32">
        <f t="shared" si="37"/>
        <v>0</v>
      </c>
      <c r="O65" s="32">
        <f t="shared" si="37"/>
        <v>0</v>
      </c>
      <c r="P65" s="32">
        <f t="shared" si="37"/>
        <v>0</v>
      </c>
      <c r="Q65" s="32">
        <f t="shared" si="37"/>
        <v>0</v>
      </c>
      <c r="R65" s="18">
        <f t="shared" si="37"/>
        <v>0</v>
      </c>
      <c r="S65" s="18">
        <f t="shared" si="37"/>
        <v>0</v>
      </c>
    </row>
    <row r="66" spans="1:19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S67" si="38">F67</f>
        <v>0</v>
      </c>
      <c r="G66" s="18">
        <f t="shared" si="38"/>
        <v>0</v>
      </c>
      <c r="H66" s="18">
        <f t="shared" si="38"/>
        <v>0</v>
      </c>
      <c r="I66" s="31">
        <f t="shared" si="3"/>
        <v>0</v>
      </c>
      <c r="J66" s="32">
        <f t="shared" si="38"/>
        <v>0</v>
      </c>
      <c r="K66" s="32">
        <f t="shared" si="38"/>
        <v>0</v>
      </c>
      <c r="L66" s="32">
        <f t="shared" si="38"/>
        <v>0</v>
      </c>
      <c r="M66" s="32">
        <f t="shared" si="38"/>
        <v>0</v>
      </c>
      <c r="N66" s="32">
        <f t="shared" si="38"/>
        <v>0</v>
      </c>
      <c r="O66" s="32">
        <f t="shared" si="38"/>
        <v>0</v>
      </c>
      <c r="P66" s="32">
        <f t="shared" si="38"/>
        <v>0</v>
      </c>
      <c r="Q66" s="32">
        <f t="shared" si="38"/>
        <v>0</v>
      </c>
      <c r="R66" s="18">
        <f t="shared" si="38"/>
        <v>0</v>
      </c>
      <c r="S66" s="18">
        <f t="shared" si="38"/>
        <v>0</v>
      </c>
    </row>
    <row r="67" spans="1:19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38"/>
        <v>0</v>
      </c>
      <c r="G67" s="18">
        <f t="shared" si="38"/>
        <v>0</v>
      </c>
      <c r="H67" s="18">
        <f t="shared" si="38"/>
        <v>0</v>
      </c>
      <c r="I67" s="31">
        <f t="shared" si="3"/>
        <v>0</v>
      </c>
      <c r="J67" s="32">
        <f t="shared" si="38"/>
        <v>0</v>
      </c>
      <c r="K67" s="32">
        <f t="shared" si="38"/>
        <v>0</v>
      </c>
      <c r="L67" s="32">
        <f t="shared" si="38"/>
        <v>0</v>
      </c>
      <c r="M67" s="32">
        <f t="shared" si="38"/>
        <v>0</v>
      </c>
      <c r="N67" s="32">
        <f t="shared" si="38"/>
        <v>0</v>
      </c>
      <c r="O67" s="32">
        <f t="shared" si="38"/>
        <v>0</v>
      </c>
      <c r="P67" s="32">
        <f t="shared" si="38"/>
        <v>0</v>
      </c>
      <c r="Q67" s="32">
        <f t="shared" si="38"/>
        <v>0</v>
      </c>
      <c r="R67" s="18">
        <f t="shared" si="38"/>
        <v>0</v>
      </c>
      <c r="S67" s="18">
        <f t="shared" si="38"/>
        <v>0</v>
      </c>
    </row>
    <row r="68" spans="1:19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6"/>
      <c r="S68" s="6"/>
    </row>
    <row r="69" spans="1:19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S69" si="39">F70</f>
        <v>0</v>
      </c>
      <c r="G69" s="18">
        <f t="shared" si="39"/>
        <v>0</v>
      </c>
      <c r="H69" s="18">
        <f t="shared" si="39"/>
        <v>0</v>
      </c>
      <c r="I69" s="31">
        <f t="shared" si="3"/>
        <v>0</v>
      </c>
      <c r="J69" s="32">
        <f t="shared" si="39"/>
        <v>0</v>
      </c>
      <c r="K69" s="32">
        <f t="shared" si="39"/>
        <v>0</v>
      </c>
      <c r="L69" s="32">
        <f t="shared" si="39"/>
        <v>0</v>
      </c>
      <c r="M69" s="32">
        <f t="shared" si="39"/>
        <v>0</v>
      </c>
      <c r="N69" s="32">
        <f t="shared" si="39"/>
        <v>0</v>
      </c>
      <c r="O69" s="32">
        <f t="shared" si="39"/>
        <v>0</v>
      </c>
      <c r="P69" s="32">
        <f t="shared" si="39"/>
        <v>0</v>
      </c>
      <c r="Q69" s="32">
        <f t="shared" si="39"/>
        <v>0</v>
      </c>
      <c r="R69" s="18">
        <f t="shared" si="39"/>
        <v>0</v>
      </c>
      <c r="S69" s="18">
        <f t="shared" si="39"/>
        <v>0</v>
      </c>
    </row>
    <row r="70" spans="1:19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6"/>
      <c r="S70" s="6"/>
    </row>
    <row r="71" spans="1:19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S71" si="40">F72</f>
        <v>0</v>
      </c>
      <c r="G71" s="18">
        <f t="shared" si="40"/>
        <v>0</v>
      </c>
      <c r="H71" s="18">
        <f t="shared" si="40"/>
        <v>0</v>
      </c>
      <c r="I71" s="31">
        <f t="shared" si="3"/>
        <v>0</v>
      </c>
      <c r="J71" s="32">
        <f t="shared" si="40"/>
        <v>0</v>
      </c>
      <c r="K71" s="32">
        <f t="shared" si="40"/>
        <v>0</v>
      </c>
      <c r="L71" s="32">
        <f t="shared" si="40"/>
        <v>0</v>
      </c>
      <c r="M71" s="32">
        <f t="shared" si="40"/>
        <v>0</v>
      </c>
      <c r="N71" s="32">
        <f t="shared" si="40"/>
        <v>0</v>
      </c>
      <c r="O71" s="32">
        <f t="shared" si="40"/>
        <v>0</v>
      </c>
      <c r="P71" s="32">
        <f t="shared" si="40"/>
        <v>0</v>
      </c>
      <c r="Q71" s="32">
        <f t="shared" si="40"/>
        <v>0</v>
      </c>
      <c r="R71" s="18">
        <f t="shared" si="40"/>
        <v>0</v>
      </c>
      <c r="S71" s="18">
        <f t="shared" si="40"/>
        <v>0</v>
      </c>
    </row>
    <row r="72" spans="1:19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41">SUM(J72:Q72)</f>
        <v>0</v>
      </c>
      <c r="J72" s="32"/>
      <c r="K72" s="32"/>
      <c r="L72" s="32"/>
      <c r="M72" s="32"/>
      <c r="N72" s="32"/>
      <c r="O72" s="32"/>
      <c r="P72" s="32"/>
      <c r="Q72" s="32"/>
      <c r="R72" s="18"/>
      <c r="S72" s="18"/>
    </row>
    <row r="73" spans="1:19" ht="21.75" x14ac:dyDescent="0.65">
      <c r="A73" s="1"/>
      <c r="B73" s="1"/>
      <c r="C73" s="1"/>
      <c r="D73" s="1"/>
      <c r="E73" s="1"/>
    </row>
    <row r="74" spans="1:19" ht="21.75" x14ac:dyDescent="0.65">
      <c r="A74" s="1"/>
      <c r="B74" s="1"/>
      <c r="C74" s="1"/>
      <c r="D74" s="1"/>
      <c r="E74" s="1"/>
    </row>
    <row r="75" spans="1:19" ht="21.75" x14ac:dyDescent="0.65">
      <c r="A75" s="1"/>
      <c r="B75" s="1"/>
      <c r="C75" s="1"/>
      <c r="D75" s="1"/>
      <c r="E75" s="1"/>
    </row>
    <row r="76" spans="1:19" ht="21.75" x14ac:dyDescent="0.65">
      <c r="A76" s="1"/>
      <c r="B76" s="1"/>
      <c r="C76" s="1"/>
      <c r="D76" s="1"/>
      <c r="E76" s="1"/>
    </row>
    <row r="77" spans="1:19" ht="21.75" x14ac:dyDescent="0.65">
      <c r="A77" s="1"/>
      <c r="B77" s="1"/>
      <c r="C77" s="1"/>
      <c r="D77" s="1"/>
      <c r="E77" s="1"/>
    </row>
    <row r="78" spans="1:19" ht="21.75" x14ac:dyDescent="0.65">
      <c r="A78" s="1"/>
      <c r="B78" s="1"/>
      <c r="C78" s="1"/>
      <c r="D78" s="1"/>
      <c r="E78" s="1"/>
    </row>
    <row r="79" spans="1:19" ht="21.75" x14ac:dyDescent="0.65">
      <c r="A79" s="1"/>
      <c r="B79" s="1"/>
      <c r="C79" s="1"/>
      <c r="D79" s="1"/>
      <c r="E79" s="1"/>
    </row>
    <row r="80" spans="1:19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T107"/>
  <sheetViews>
    <sheetView zoomScaleNormal="100" zoomScalePageLayoutView="80" workbookViewId="0">
      <selection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9.140625" bestFit="1" customWidth="1"/>
    <col min="9" max="9" width="12.7109375" bestFit="1" customWidth="1"/>
    <col min="10" max="11" width="12" hidden="1" customWidth="1" outlineLevel="1"/>
    <col min="12" max="18" width="9.140625" hidden="1" customWidth="1" outlineLevel="1"/>
    <col min="19" max="19" width="9.140625" bestFit="1" customWidth="1" collapsed="1"/>
    <col min="20" max="20" width="9.140625" bestFit="1" customWidth="1"/>
  </cols>
  <sheetData>
    <row r="1" spans="1:20" ht="24.75" x14ac:dyDescent="0.75">
      <c r="A1" s="3" t="s">
        <v>54</v>
      </c>
    </row>
    <row r="2" spans="1:20" ht="24.75" x14ac:dyDescent="0.75">
      <c r="A2" s="3" t="s">
        <v>55</v>
      </c>
    </row>
    <row r="3" spans="1:20" ht="19.5" x14ac:dyDescent="0.55000000000000004">
      <c r="A3" s="21" t="s">
        <v>142</v>
      </c>
    </row>
    <row r="4" spans="1:20" ht="24.75" x14ac:dyDescent="0.75">
      <c r="A4" s="3" t="s">
        <v>143</v>
      </c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9"/>
    </row>
    <row r="6" spans="1:20" ht="113.2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307</v>
      </c>
      <c r="L6" s="28" t="s">
        <v>308</v>
      </c>
      <c r="M6" s="28" t="s">
        <v>309</v>
      </c>
      <c r="N6" s="28" t="s">
        <v>310</v>
      </c>
      <c r="O6" s="28" t="s">
        <v>311</v>
      </c>
      <c r="P6" s="28" t="s">
        <v>312</v>
      </c>
      <c r="Q6" s="28" t="s">
        <v>313</v>
      </c>
      <c r="R6" s="28" t="s">
        <v>314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4549</v>
      </c>
      <c r="G7" s="18">
        <f t="shared" si="0"/>
        <v>7284</v>
      </c>
      <c r="H7" s="18">
        <f t="shared" si="0"/>
        <v>5775</v>
      </c>
      <c r="I7" s="31">
        <f>SUM(J7:R7)</f>
        <v>6148</v>
      </c>
      <c r="J7" s="32">
        <f t="shared" ref="J7:T7" si="1">J8+J64</f>
        <v>3744.9</v>
      </c>
      <c r="K7" s="32">
        <f t="shared" si="1"/>
        <v>185.59999999999997</v>
      </c>
      <c r="L7" s="32">
        <f t="shared" si="1"/>
        <v>258.10000000000002</v>
      </c>
      <c r="M7" s="32">
        <f t="shared" si="1"/>
        <v>714.7</v>
      </c>
      <c r="N7" s="32">
        <f t="shared" si="1"/>
        <v>225.7</v>
      </c>
      <c r="O7" s="32">
        <f t="shared" si="1"/>
        <v>372.09999999999997</v>
      </c>
      <c r="P7" s="32">
        <f t="shared" si="1"/>
        <v>216.49999999999997</v>
      </c>
      <c r="Q7" s="32">
        <f t="shared" si="1"/>
        <v>212.90000000000003</v>
      </c>
      <c r="R7" s="32">
        <f t="shared" si="1"/>
        <v>217.5</v>
      </c>
      <c r="S7" s="18">
        <f t="shared" si="1"/>
        <v>5258</v>
      </c>
      <c r="T7" s="18">
        <f t="shared" si="1"/>
        <v>6849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2">F9+F59</f>
        <v>4549</v>
      </c>
      <c r="G8" s="18">
        <f t="shared" si="2"/>
        <v>7284</v>
      </c>
      <c r="H8" s="18">
        <f t="shared" si="2"/>
        <v>5775</v>
      </c>
      <c r="I8" s="31">
        <f t="shared" ref="I8:I71" si="3">SUM(J8:R8)</f>
        <v>6148</v>
      </c>
      <c r="J8" s="32">
        <f t="shared" si="2"/>
        <v>3744.9</v>
      </c>
      <c r="K8" s="32">
        <f t="shared" si="2"/>
        <v>185.59999999999997</v>
      </c>
      <c r="L8" s="32">
        <f t="shared" si="2"/>
        <v>258.10000000000002</v>
      </c>
      <c r="M8" s="32">
        <f t="shared" si="2"/>
        <v>714.7</v>
      </c>
      <c r="N8" s="32">
        <f t="shared" si="2"/>
        <v>225.7</v>
      </c>
      <c r="O8" s="32">
        <f t="shared" si="2"/>
        <v>372.09999999999997</v>
      </c>
      <c r="P8" s="32">
        <f t="shared" si="2"/>
        <v>216.49999999999997</v>
      </c>
      <c r="Q8" s="32">
        <f t="shared" si="2"/>
        <v>212.90000000000003</v>
      </c>
      <c r="R8" s="32">
        <f t="shared" si="2"/>
        <v>217.5</v>
      </c>
      <c r="S8" s="18">
        <f t="shared" si="2"/>
        <v>5258</v>
      </c>
      <c r="T8" s="18">
        <f t="shared" si="2"/>
        <v>6849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4">F10+F28</f>
        <v>4549</v>
      </c>
      <c r="G9" s="18">
        <f t="shared" si="4"/>
        <v>7284</v>
      </c>
      <c r="H9" s="18">
        <f t="shared" si="4"/>
        <v>5775</v>
      </c>
      <c r="I9" s="31">
        <f t="shared" si="3"/>
        <v>6148</v>
      </c>
      <c r="J9" s="32">
        <f t="shared" si="4"/>
        <v>3744.9</v>
      </c>
      <c r="K9" s="32">
        <f t="shared" si="4"/>
        <v>185.59999999999997</v>
      </c>
      <c r="L9" s="32">
        <f t="shared" si="4"/>
        <v>258.10000000000002</v>
      </c>
      <c r="M9" s="32">
        <f t="shared" si="4"/>
        <v>714.7</v>
      </c>
      <c r="N9" s="32">
        <f t="shared" si="4"/>
        <v>225.7</v>
      </c>
      <c r="O9" s="32">
        <f t="shared" si="4"/>
        <v>372.09999999999997</v>
      </c>
      <c r="P9" s="32">
        <f t="shared" si="4"/>
        <v>216.49999999999997</v>
      </c>
      <c r="Q9" s="32">
        <f t="shared" si="4"/>
        <v>212.90000000000003</v>
      </c>
      <c r="R9" s="32">
        <f t="shared" si="4"/>
        <v>217.5</v>
      </c>
      <c r="S9" s="18">
        <f t="shared" si="4"/>
        <v>5258</v>
      </c>
      <c r="T9" s="18">
        <f t="shared" si="4"/>
        <v>6849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5">F11</f>
        <v>141</v>
      </c>
      <c r="G10" s="18">
        <f t="shared" si="5"/>
        <v>164</v>
      </c>
      <c r="H10" s="18">
        <f t="shared" si="5"/>
        <v>216</v>
      </c>
      <c r="I10" s="31">
        <f t="shared" si="3"/>
        <v>262</v>
      </c>
      <c r="J10" s="32">
        <f t="shared" si="5"/>
        <v>159.54</v>
      </c>
      <c r="K10" s="32">
        <f t="shared" si="5"/>
        <v>7.9499999999999993</v>
      </c>
      <c r="L10" s="32">
        <f t="shared" si="5"/>
        <v>11.01</v>
      </c>
      <c r="M10" s="32">
        <f t="shared" si="5"/>
        <v>30.450000000000003</v>
      </c>
      <c r="N10" s="32">
        <f t="shared" si="5"/>
        <v>9.61</v>
      </c>
      <c r="O10" s="32">
        <f t="shared" si="5"/>
        <v>15.84</v>
      </c>
      <c r="P10" s="32">
        <f t="shared" si="5"/>
        <v>9.23</v>
      </c>
      <c r="Q10" s="32">
        <f t="shared" si="5"/>
        <v>9.08</v>
      </c>
      <c r="R10" s="32">
        <f t="shared" si="5"/>
        <v>9.2899999999999991</v>
      </c>
      <c r="S10" s="18">
        <f t="shared" si="5"/>
        <v>418</v>
      </c>
      <c r="T10" s="18">
        <f t="shared" si="5"/>
        <v>726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T11" si="6">F12+F16+F18+F21+F25</f>
        <v>141</v>
      </c>
      <c r="G11" s="18">
        <f t="shared" si="6"/>
        <v>164</v>
      </c>
      <c r="H11" s="18">
        <f t="shared" si="6"/>
        <v>216</v>
      </c>
      <c r="I11" s="31">
        <f t="shared" si="3"/>
        <v>262</v>
      </c>
      <c r="J11" s="32">
        <f t="shared" si="6"/>
        <v>159.54</v>
      </c>
      <c r="K11" s="32">
        <f t="shared" si="6"/>
        <v>7.9499999999999993</v>
      </c>
      <c r="L11" s="32">
        <f t="shared" si="6"/>
        <v>11.01</v>
      </c>
      <c r="M11" s="32">
        <f t="shared" si="6"/>
        <v>30.450000000000003</v>
      </c>
      <c r="N11" s="32">
        <f t="shared" si="6"/>
        <v>9.61</v>
      </c>
      <c r="O11" s="32">
        <f t="shared" si="6"/>
        <v>15.84</v>
      </c>
      <c r="P11" s="32">
        <f t="shared" si="6"/>
        <v>9.23</v>
      </c>
      <c r="Q11" s="32">
        <f t="shared" si="6"/>
        <v>9.08</v>
      </c>
      <c r="R11" s="32">
        <f t="shared" si="6"/>
        <v>9.2899999999999991</v>
      </c>
      <c r="S11" s="18">
        <f t="shared" si="6"/>
        <v>418</v>
      </c>
      <c r="T11" s="18">
        <f t="shared" si="6"/>
        <v>726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7">SUM(F13:F15)</f>
        <v>7</v>
      </c>
      <c r="G12" s="6">
        <f t="shared" si="7"/>
        <v>7</v>
      </c>
      <c r="H12" s="6">
        <f t="shared" si="7"/>
        <v>12</v>
      </c>
      <c r="I12" s="31">
        <f t="shared" si="3"/>
        <v>22.5</v>
      </c>
      <c r="J12" s="33">
        <f t="shared" si="7"/>
        <v>13.7</v>
      </c>
      <c r="K12" s="33">
        <f t="shared" si="7"/>
        <v>0.69</v>
      </c>
      <c r="L12" s="33">
        <f t="shared" si="7"/>
        <v>0.95</v>
      </c>
      <c r="M12" s="33">
        <f t="shared" si="7"/>
        <v>2.61</v>
      </c>
      <c r="N12" s="33">
        <f t="shared" si="7"/>
        <v>0.82</v>
      </c>
      <c r="O12" s="33">
        <f t="shared" si="7"/>
        <v>1.3599999999999999</v>
      </c>
      <c r="P12" s="33">
        <f t="shared" si="7"/>
        <v>0.78999999999999992</v>
      </c>
      <c r="Q12" s="33">
        <f t="shared" si="7"/>
        <v>0.77999999999999992</v>
      </c>
      <c r="R12" s="33">
        <f t="shared" si="7"/>
        <v>0.79999999999999993</v>
      </c>
      <c r="S12" s="6">
        <f t="shared" si="7"/>
        <v>50</v>
      </c>
      <c r="T12" s="6">
        <f t="shared" si="7"/>
        <v>112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6</v>
      </c>
      <c r="G13" s="6">
        <v>6</v>
      </c>
      <c r="H13" s="6">
        <v>10</v>
      </c>
      <c r="I13" s="31">
        <f t="shared" si="3"/>
        <v>20</v>
      </c>
      <c r="J13" s="33">
        <v>12.19</v>
      </c>
      <c r="K13" s="33">
        <v>0.61</v>
      </c>
      <c r="L13" s="33">
        <v>0.84</v>
      </c>
      <c r="M13" s="33">
        <v>2.3199999999999998</v>
      </c>
      <c r="N13" s="33">
        <v>0.73</v>
      </c>
      <c r="O13" s="33">
        <v>1.21</v>
      </c>
      <c r="P13" s="33">
        <v>0.7</v>
      </c>
      <c r="Q13" s="33">
        <v>0.69</v>
      </c>
      <c r="R13" s="33">
        <v>0.71</v>
      </c>
      <c r="S13" s="6">
        <v>50</v>
      </c>
      <c r="T13" s="6">
        <v>110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</v>
      </c>
      <c r="G15" s="6">
        <v>1</v>
      </c>
      <c r="H15" s="6">
        <v>2</v>
      </c>
      <c r="I15" s="31">
        <f t="shared" si="3"/>
        <v>2.4999999999999996</v>
      </c>
      <c r="J15" s="33">
        <v>1.51</v>
      </c>
      <c r="K15" s="33">
        <v>0.08</v>
      </c>
      <c r="L15" s="33">
        <v>0.11</v>
      </c>
      <c r="M15" s="33">
        <v>0.28999999999999998</v>
      </c>
      <c r="N15" s="33">
        <v>0.09</v>
      </c>
      <c r="O15" s="33">
        <v>0.15</v>
      </c>
      <c r="P15" s="33">
        <v>0.09</v>
      </c>
      <c r="Q15" s="33">
        <v>0.09</v>
      </c>
      <c r="R15" s="33">
        <v>0.09</v>
      </c>
      <c r="S15" s="6"/>
      <c r="T15" s="6">
        <v>2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8">F17</f>
        <v>1</v>
      </c>
      <c r="G16" s="6">
        <f t="shared" si="8"/>
        <v>1.5</v>
      </c>
      <c r="H16" s="6">
        <f t="shared" si="8"/>
        <v>2</v>
      </c>
      <c r="I16" s="31">
        <f t="shared" si="3"/>
        <v>2.4999999999999996</v>
      </c>
      <c r="J16" s="33">
        <f t="shared" si="8"/>
        <v>1.51</v>
      </c>
      <c r="K16" s="33">
        <f t="shared" si="8"/>
        <v>0.08</v>
      </c>
      <c r="L16" s="33">
        <f t="shared" si="8"/>
        <v>0.11</v>
      </c>
      <c r="M16" s="33">
        <f t="shared" si="8"/>
        <v>0.28999999999999998</v>
      </c>
      <c r="N16" s="33">
        <f t="shared" si="8"/>
        <v>0.09</v>
      </c>
      <c r="O16" s="33">
        <f t="shared" si="8"/>
        <v>0.15</v>
      </c>
      <c r="P16" s="33">
        <f t="shared" si="8"/>
        <v>0.09</v>
      </c>
      <c r="Q16" s="33">
        <f t="shared" si="8"/>
        <v>0.09</v>
      </c>
      <c r="R16" s="33">
        <f t="shared" si="8"/>
        <v>0.09</v>
      </c>
      <c r="S16" s="6">
        <f t="shared" si="8"/>
        <v>2</v>
      </c>
      <c r="T16" s="6">
        <f t="shared" si="8"/>
        <v>8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1</v>
      </c>
      <c r="G17" s="6">
        <v>1.5</v>
      </c>
      <c r="H17" s="6">
        <v>2</v>
      </c>
      <c r="I17" s="31">
        <f t="shared" si="3"/>
        <v>2.4999999999999996</v>
      </c>
      <c r="J17" s="33">
        <v>1.51</v>
      </c>
      <c r="K17" s="33">
        <v>0.08</v>
      </c>
      <c r="L17" s="33">
        <v>0.11</v>
      </c>
      <c r="M17" s="33">
        <v>0.28999999999999998</v>
      </c>
      <c r="N17" s="33">
        <v>0.09</v>
      </c>
      <c r="O17" s="33">
        <v>0.15</v>
      </c>
      <c r="P17" s="33">
        <v>0.09</v>
      </c>
      <c r="Q17" s="33">
        <v>0.09</v>
      </c>
      <c r="R17" s="33">
        <v>0.09</v>
      </c>
      <c r="S17" s="6">
        <v>2</v>
      </c>
      <c r="T17" s="6">
        <v>8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9">SUM(F19:F20)</f>
        <v>20</v>
      </c>
      <c r="G18" s="6">
        <f t="shared" si="9"/>
        <v>23.5</v>
      </c>
      <c r="H18" s="6">
        <f t="shared" si="9"/>
        <v>26</v>
      </c>
      <c r="I18" s="31">
        <f t="shared" si="3"/>
        <v>30</v>
      </c>
      <c r="J18" s="33">
        <f t="shared" si="9"/>
        <v>18.260000000000002</v>
      </c>
      <c r="K18" s="33">
        <f t="shared" si="9"/>
        <v>0.91</v>
      </c>
      <c r="L18" s="33">
        <f t="shared" si="9"/>
        <v>1.26</v>
      </c>
      <c r="M18" s="33">
        <f t="shared" si="9"/>
        <v>3.49</v>
      </c>
      <c r="N18" s="33">
        <f t="shared" si="9"/>
        <v>1.1000000000000001</v>
      </c>
      <c r="O18" s="33">
        <f t="shared" si="9"/>
        <v>1.81</v>
      </c>
      <c r="P18" s="33">
        <f t="shared" si="9"/>
        <v>1.06</v>
      </c>
      <c r="Q18" s="33">
        <f t="shared" si="9"/>
        <v>1.04</v>
      </c>
      <c r="R18" s="33">
        <f t="shared" si="9"/>
        <v>1.07</v>
      </c>
      <c r="S18" s="6">
        <f t="shared" si="9"/>
        <v>29</v>
      </c>
      <c r="T18" s="6">
        <f t="shared" si="9"/>
        <v>38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</v>
      </c>
      <c r="G19" s="6">
        <v>2.5</v>
      </c>
      <c r="H19" s="6">
        <v>3</v>
      </c>
      <c r="I19" s="31">
        <f t="shared" si="3"/>
        <v>4.9999999999999991</v>
      </c>
      <c r="J19" s="33">
        <v>3.05</v>
      </c>
      <c r="K19" s="33">
        <v>0.15</v>
      </c>
      <c r="L19" s="33">
        <v>0.21</v>
      </c>
      <c r="M19" s="33">
        <v>0.57999999999999996</v>
      </c>
      <c r="N19" s="33">
        <v>0.18</v>
      </c>
      <c r="O19" s="33">
        <v>0.3</v>
      </c>
      <c r="P19" s="33">
        <v>0.18</v>
      </c>
      <c r="Q19" s="33">
        <v>0.17</v>
      </c>
      <c r="R19" s="33">
        <v>0.18</v>
      </c>
      <c r="S19" s="6">
        <v>4</v>
      </c>
      <c r="T19" s="6">
        <v>10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18</v>
      </c>
      <c r="G20" s="6">
        <v>21</v>
      </c>
      <c r="H20" s="6">
        <v>23</v>
      </c>
      <c r="I20" s="31">
        <f t="shared" si="3"/>
        <v>25.000000000000004</v>
      </c>
      <c r="J20" s="33">
        <v>15.21</v>
      </c>
      <c r="K20" s="33">
        <v>0.76</v>
      </c>
      <c r="L20" s="33">
        <v>1.05</v>
      </c>
      <c r="M20" s="33">
        <v>2.91</v>
      </c>
      <c r="N20" s="33">
        <v>0.92</v>
      </c>
      <c r="O20" s="33">
        <v>1.51</v>
      </c>
      <c r="P20" s="33">
        <v>0.88</v>
      </c>
      <c r="Q20" s="33">
        <v>0.87</v>
      </c>
      <c r="R20" s="33">
        <v>0.89</v>
      </c>
      <c r="S20" s="6">
        <v>25</v>
      </c>
      <c r="T20" s="6">
        <v>28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10">SUM(F22:F24)</f>
        <v>113</v>
      </c>
      <c r="G21" s="6">
        <f t="shared" si="10"/>
        <v>132</v>
      </c>
      <c r="H21" s="6">
        <f t="shared" si="10"/>
        <v>176</v>
      </c>
      <c r="I21" s="31">
        <f t="shared" si="3"/>
        <v>205.00000000000003</v>
      </c>
      <c r="J21" s="33">
        <f t="shared" si="10"/>
        <v>124.84</v>
      </c>
      <c r="K21" s="33">
        <f t="shared" si="10"/>
        <v>6.21</v>
      </c>
      <c r="L21" s="33">
        <f t="shared" si="10"/>
        <v>8.61</v>
      </c>
      <c r="M21" s="33">
        <f t="shared" si="10"/>
        <v>23.830000000000002</v>
      </c>
      <c r="N21" s="33">
        <f t="shared" si="10"/>
        <v>7.53</v>
      </c>
      <c r="O21" s="33">
        <f t="shared" si="10"/>
        <v>12.4</v>
      </c>
      <c r="P21" s="33">
        <f t="shared" si="10"/>
        <v>7.22</v>
      </c>
      <c r="Q21" s="33">
        <f t="shared" si="10"/>
        <v>7.1000000000000005</v>
      </c>
      <c r="R21" s="33">
        <f t="shared" si="10"/>
        <v>7.26</v>
      </c>
      <c r="S21" s="6">
        <f t="shared" si="10"/>
        <v>326</v>
      </c>
      <c r="T21" s="6">
        <f t="shared" si="10"/>
        <v>550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18</v>
      </c>
      <c r="G22" s="6">
        <v>22</v>
      </c>
      <c r="H22" s="6">
        <v>24</v>
      </c>
      <c r="I22" s="31">
        <f t="shared" si="3"/>
        <v>25.000000000000004</v>
      </c>
      <c r="J22" s="33">
        <v>15.21</v>
      </c>
      <c r="K22" s="33">
        <v>0.76</v>
      </c>
      <c r="L22" s="33">
        <v>1.05</v>
      </c>
      <c r="M22" s="33">
        <v>2.91</v>
      </c>
      <c r="N22" s="33">
        <v>0.92</v>
      </c>
      <c r="O22" s="33">
        <v>1.51</v>
      </c>
      <c r="P22" s="33">
        <v>0.88</v>
      </c>
      <c r="Q22" s="33">
        <v>0.87</v>
      </c>
      <c r="R22" s="33">
        <v>0.89</v>
      </c>
      <c r="S22" s="6">
        <v>26</v>
      </c>
      <c r="T22" s="6">
        <v>50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95</v>
      </c>
      <c r="G23" s="6">
        <v>110</v>
      </c>
      <c r="H23" s="6">
        <v>152</v>
      </c>
      <c r="I23" s="31">
        <f t="shared" si="3"/>
        <v>180</v>
      </c>
      <c r="J23" s="33">
        <v>109.63</v>
      </c>
      <c r="K23" s="33">
        <v>5.45</v>
      </c>
      <c r="L23" s="33">
        <v>7.56</v>
      </c>
      <c r="M23" s="33">
        <v>20.92</v>
      </c>
      <c r="N23" s="33">
        <v>6.61</v>
      </c>
      <c r="O23" s="33">
        <v>10.89</v>
      </c>
      <c r="P23" s="33">
        <v>6.34</v>
      </c>
      <c r="Q23" s="33">
        <v>6.23</v>
      </c>
      <c r="R23" s="33">
        <v>6.37</v>
      </c>
      <c r="S23" s="6">
        <v>300</v>
      </c>
      <c r="T23" s="6">
        <v>500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2</v>
      </c>
      <c r="J25" s="33">
        <f t="shared" ref="J25:T25" si="11">SUM(J26:J27)</f>
        <v>1.23</v>
      </c>
      <c r="K25" s="33">
        <f t="shared" si="11"/>
        <v>0.06</v>
      </c>
      <c r="L25" s="33">
        <f t="shared" si="11"/>
        <v>0.08</v>
      </c>
      <c r="M25" s="33">
        <f t="shared" si="11"/>
        <v>0.23</v>
      </c>
      <c r="N25" s="33">
        <f t="shared" si="11"/>
        <v>7.0000000000000007E-2</v>
      </c>
      <c r="O25" s="33">
        <f t="shared" si="11"/>
        <v>0.12</v>
      </c>
      <c r="P25" s="33">
        <f t="shared" si="11"/>
        <v>7.0000000000000007E-2</v>
      </c>
      <c r="Q25" s="33">
        <f t="shared" si="11"/>
        <v>7.0000000000000007E-2</v>
      </c>
      <c r="R25" s="33">
        <f t="shared" si="11"/>
        <v>7.0000000000000007E-2</v>
      </c>
      <c r="S25" s="6">
        <f t="shared" si="11"/>
        <v>11</v>
      </c>
      <c r="T25" s="6">
        <f t="shared" si="11"/>
        <v>18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2</v>
      </c>
      <c r="J26" s="33">
        <v>1.23</v>
      </c>
      <c r="K26" s="33">
        <v>0.06</v>
      </c>
      <c r="L26" s="33">
        <v>0.08</v>
      </c>
      <c r="M26" s="33">
        <v>0.23</v>
      </c>
      <c r="N26" s="33">
        <v>7.0000000000000007E-2</v>
      </c>
      <c r="O26" s="33">
        <v>0.12</v>
      </c>
      <c r="P26" s="33">
        <v>7.0000000000000007E-2</v>
      </c>
      <c r="Q26" s="33">
        <v>7.0000000000000007E-2</v>
      </c>
      <c r="R26" s="33">
        <v>7.0000000000000007E-2</v>
      </c>
      <c r="S26" s="6">
        <v>11</v>
      </c>
      <c r="T26" s="6">
        <v>18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6"/>
      <c r="T27" s="6"/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12">F29+F35+F50+F53+F57</f>
        <v>4408</v>
      </c>
      <c r="G28" s="18">
        <f t="shared" si="12"/>
        <v>7120</v>
      </c>
      <c r="H28" s="18">
        <f t="shared" si="12"/>
        <v>5559</v>
      </c>
      <c r="I28" s="31">
        <f t="shared" si="3"/>
        <v>5886.0000000000009</v>
      </c>
      <c r="J28" s="32">
        <f t="shared" si="12"/>
        <v>3585.36</v>
      </c>
      <c r="K28" s="32">
        <f t="shared" si="12"/>
        <v>177.64999999999998</v>
      </c>
      <c r="L28" s="32">
        <f t="shared" si="12"/>
        <v>247.09</v>
      </c>
      <c r="M28" s="32">
        <f t="shared" si="12"/>
        <v>684.25</v>
      </c>
      <c r="N28" s="32">
        <f t="shared" si="12"/>
        <v>216.09</v>
      </c>
      <c r="O28" s="32">
        <f t="shared" si="12"/>
        <v>356.26</v>
      </c>
      <c r="P28" s="32">
        <f t="shared" si="12"/>
        <v>207.26999999999998</v>
      </c>
      <c r="Q28" s="32">
        <f t="shared" si="12"/>
        <v>203.82000000000002</v>
      </c>
      <c r="R28" s="32">
        <f t="shared" si="12"/>
        <v>208.21</v>
      </c>
      <c r="S28" s="18">
        <f t="shared" si="12"/>
        <v>4840</v>
      </c>
      <c r="T28" s="18">
        <f t="shared" si="12"/>
        <v>6123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13">F30</f>
        <v>9.5</v>
      </c>
      <c r="G29" s="18">
        <f t="shared" si="13"/>
        <v>11.5</v>
      </c>
      <c r="H29" s="18">
        <f t="shared" si="13"/>
        <v>10</v>
      </c>
      <c r="I29" s="31">
        <f t="shared" si="3"/>
        <v>13</v>
      </c>
      <c r="J29" s="32">
        <f t="shared" si="13"/>
        <v>7.93</v>
      </c>
      <c r="K29" s="32">
        <f t="shared" si="13"/>
        <v>0.39</v>
      </c>
      <c r="L29" s="32">
        <f t="shared" si="13"/>
        <v>0.54</v>
      </c>
      <c r="M29" s="32">
        <f t="shared" si="13"/>
        <v>1.51</v>
      </c>
      <c r="N29" s="32">
        <f t="shared" si="13"/>
        <v>0.48</v>
      </c>
      <c r="O29" s="32">
        <f t="shared" si="13"/>
        <v>0.78</v>
      </c>
      <c r="P29" s="32">
        <f t="shared" si="13"/>
        <v>0.45999999999999996</v>
      </c>
      <c r="Q29" s="32">
        <f t="shared" si="13"/>
        <v>0.44999999999999996</v>
      </c>
      <c r="R29" s="32">
        <f t="shared" si="13"/>
        <v>0.45999999999999996</v>
      </c>
      <c r="S29" s="18">
        <f t="shared" si="13"/>
        <v>10</v>
      </c>
      <c r="T29" s="18">
        <f t="shared" si="13"/>
        <v>15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14">SUM(F31:F34)</f>
        <v>9.5</v>
      </c>
      <c r="G30" s="6">
        <f t="shared" si="14"/>
        <v>11.5</v>
      </c>
      <c r="H30" s="6">
        <f t="shared" si="14"/>
        <v>10</v>
      </c>
      <c r="I30" s="31">
        <f t="shared" si="3"/>
        <v>13</v>
      </c>
      <c r="J30" s="33">
        <f t="shared" si="14"/>
        <v>7.93</v>
      </c>
      <c r="K30" s="33">
        <f t="shared" si="14"/>
        <v>0.39</v>
      </c>
      <c r="L30" s="33">
        <f t="shared" si="14"/>
        <v>0.54</v>
      </c>
      <c r="M30" s="33">
        <f t="shared" si="14"/>
        <v>1.51</v>
      </c>
      <c r="N30" s="33">
        <f t="shared" si="14"/>
        <v>0.48</v>
      </c>
      <c r="O30" s="33">
        <f t="shared" si="14"/>
        <v>0.78</v>
      </c>
      <c r="P30" s="33">
        <f t="shared" si="14"/>
        <v>0.45999999999999996</v>
      </c>
      <c r="Q30" s="33">
        <f t="shared" si="14"/>
        <v>0.44999999999999996</v>
      </c>
      <c r="R30" s="33">
        <f t="shared" si="14"/>
        <v>0.45999999999999996</v>
      </c>
      <c r="S30" s="6">
        <f t="shared" si="14"/>
        <v>10</v>
      </c>
      <c r="T30" s="6">
        <f t="shared" si="14"/>
        <v>15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6</v>
      </c>
      <c r="G31" s="6">
        <v>8</v>
      </c>
      <c r="H31" s="6">
        <v>4</v>
      </c>
      <c r="I31" s="31">
        <f t="shared" si="3"/>
        <v>6</v>
      </c>
      <c r="J31" s="33">
        <v>3.66</v>
      </c>
      <c r="K31" s="33">
        <v>0.18</v>
      </c>
      <c r="L31" s="33">
        <v>0.25</v>
      </c>
      <c r="M31" s="33">
        <v>0.7</v>
      </c>
      <c r="N31" s="33">
        <v>0.22</v>
      </c>
      <c r="O31" s="33">
        <v>0.36</v>
      </c>
      <c r="P31" s="33">
        <v>0.21</v>
      </c>
      <c r="Q31" s="33">
        <v>0.21</v>
      </c>
      <c r="R31" s="33">
        <v>0.21</v>
      </c>
      <c r="S31" s="6">
        <v>5</v>
      </c>
      <c r="T31" s="6">
        <v>9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6"/>
      <c r="T32" s="6"/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3.5</v>
      </c>
      <c r="G33" s="6">
        <v>3.5</v>
      </c>
      <c r="H33" s="6">
        <v>6</v>
      </c>
      <c r="I33" s="31">
        <f t="shared" si="3"/>
        <v>7</v>
      </c>
      <c r="J33" s="33">
        <v>4.2699999999999996</v>
      </c>
      <c r="K33" s="33">
        <v>0.21</v>
      </c>
      <c r="L33" s="33">
        <v>0.28999999999999998</v>
      </c>
      <c r="M33" s="33">
        <v>0.81</v>
      </c>
      <c r="N33" s="33">
        <v>0.26</v>
      </c>
      <c r="O33" s="33">
        <v>0.42</v>
      </c>
      <c r="P33" s="33">
        <v>0.25</v>
      </c>
      <c r="Q33" s="33">
        <v>0.24</v>
      </c>
      <c r="R33" s="33">
        <v>0.25</v>
      </c>
      <c r="S33" s="6">
        <v>5</v>
      </c>
      <c r="T33" s="6">
        <v>6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6"/>
      <c r="T34" s="6"/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15">F36+F37+F44</f>
        <v>118.5</v>
      </c>
      <c r="G35" s="18">
        <f t="shared" si="15"/>
        <v>128.5</v>
      </c>
      <c r="H35" s="18">
        <f t="shared" si="15"/>
        <v>149</v>
      </c>
      <c r="I35" s="31">
        <f t="shared" si="3"/>
        <v>109.99999999999999</v>
      </c>
      <c r="J35" s="32">
        <f t="shared" si="15"/>
        <v>67.03</v>
      </c>
      <c r="K35" s="32">
        <f t="shared" si="15"/>
        <v>3.34</v>
      </c>
      <c r="L35" s="32">
        <f t="shared" si="15"/>
        <v>4.6099999999999994</v>
      </c>
      <c r="M35" s="32">
        <f t="shared" si="15"/>
        <v>12.77</v>
      </c>
      <c r="N35" s="32">
        <f t="shared" si="15"/>
        <v>4.0299999999999994</v>
      </c>
      <c r="O35" s="32">
        <f t="shared" si="15"/>
        <v>6.66</v>
      </c>
      <c r="P35" s="32">
        <f t="shared" si="15"/>
        <v>3.8599999999999994</v>
      </c>
      <c r="Q35" s="32">
        <f t="shared" si="15"/>
        <v>3.8199999999999994</v>
      </c>
      <c r="R35" s="32">
        <f t="shared" si="15"/>
        <v>3.88</v>
      </c>
      <c r="S35" s="18">
        <f t="shared" si="15"/>
        <v>130</v>
      </c>
      <c r="T35" s="18">
        <f t="shared" si="15"/>
        <v>108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6"/>
      <c r="T36" s="6"/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16">SUM(F38:F43)</f>
        <v>42</v>
      </c>
      <c r="G37" s="6">
        <f t="shared" si="16"/>
        <v>48.5</v>
      </c>
      <c r="H37" s="6">
        <f t="shared" si="16"/>
        <v>67</v>
      </c>
      <c r="I37" s="31">
        <f t="shared" si="3"/>
        <v>39</v>
      </c>
      <c r="J37" s="33">
        <f t="shared" si="16"/>
        <v>23.77</v>
      </c>
      <c r="K37" s="33">
        <f t="shared" si="16"/>
        <v>1.19</v>
      </c>
      <c r="L37" s="33">
        <f t="shared" si="16"/>
        <v>1.63</v>
      </c>
      <c r="M37" s="33">
        <f t="shared" si="16"/>
        <v>4.5299999999999994</v>
      </c>
      <c r="N37" s="33">
        <f t="shared" si="16"/>
        <v>1.42</v>
      </c>
      <c r="O37" s="33">
        <f t="shared" si="16"/>
        <v>2.36</v>
      </c>
      <c r="P37" s="33">
        <f t="shared" si="16"/>
        <v>1.3699999999999999</v>
      </c>
      <c r="Q37" s="33">
        <f t="shared" si="16"/>
        <v>1.3499999999999999</v>
      </c>
      <c r="R37" s="33">
        <f t="shared" si="16"/>
        <v>1.38</v>
      </c>
      <c r="S37" s="6">
        <f t="shared" si="16"/>
        <v>45</v>
      </c>
      <c r="T37" s="6">
        <f t="shared" si="16"/>
        <v>70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</v>
      </c>
      <c r="G38" s="6">
        <v>4</v>
      </c>
      <c r="H38" s="6">
        <v>15</v>
      </c>
      <c r="I38" s="31">
        <f t="shared" si="3"/>
        <v>17</v>
      </c>
      <c r="J38" s="33">
        <v>10.35</v>
      </c>
      <c r="K38" s="33">
        <v>0.52</v>
      </c>
      <c r="L38" s="33">
        <v>0.71</v>
      </c>
      <c r="M38" s="33">
        <v>1.98</v>
      </c>
      <c r="N38" s="33">
        <v>0.62</v>
      </c>
      <c r="O38" s="33">
        <v>1.03</v>
      </c>
      <c r="P38" s="33">
        <v>0.6</v>
      </c>
      <c r="Q38" s="33">
        <v>0.59</v>
      </c>
      <c r="R38" s="33">
        <v>0.6</v>
      </c>
      <c r="S38" s="6"/>
      <c r="T38" s="6">
        <v>2</v>
      </c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5.5</v>
      </c>
      <c r="G39" s="6">
        <v>6</v>
      </c>
      <c r="H39" s="6"/>
      <c r="I39" s="31">
        <f t="shared" si="3"/>
        <v>0</v>
      </c>
      <c r="J39" s="33"/>
      <c r="K39" s="33"/>
      <c r="L39" s="33"/>
      <c r="M39" s="33"/>
      <c r="N39" s="33"/>
      <c r="O39" s="33"/>
      <c r="P39" s="33"/>
      <c r="Q39" s="33"/>
      <c r="R39" s="33"/>
      <c r="S39" s="6"/>
      <c r="T39" s="6">
        <v>3</v>
      </c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1.5</v>
      </c>
      <c r="G40" s="6">
        <v>1.5</v>
      </c>
      <c r="H40" s="6">
        <v>2</v>
      </c>
      <c r="I40" s="31">
        <f t="shared" si="3"/>
        <v>2</v>
      </c>
      <c r="J40" s="33">
        <v>1.23</v>
      </c>
      <c r="K40" s="33">
        <v>0.06</v>
      </c>
      <c r="L40" s="33">
        <v>0.08</v>
      </c>
      <c r="M40" s="33">
        <v>0.23</v>
      </c>
      <c r="N40" s="33">
        <v>7.0000000000000007E-2</v>
      </c>
      <c r="O40" s="33">
        <v>0.12</v>
      </c>
      <c r="P40" s="33">
        <v>7.0000000000000007E-2</v>
      </c>
      <c r="Q40" s="33">
        <v>7.0000000000000007E-2</v>
      </c>
      <c r="R40" s="33">
        <v>7.0000000000000007E-2</v>
      </c>
      <c r="S40" s="6"/>
      <c r="T40" s="6"/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6"/>
      <c r="T41" s="6"/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20</v>
      </c>
      <c r="J42" s="33">
        <v>12.19</v>
      </c>
      <c r="K42" s="33">
        <v>0.61</v>
      </c>
      <c r="L42" s="33">
        <v>0.84</v>
      </c>
      <c r="M42" s="33">
        <v>2.3199999999999998</v>
      </c>
      <c r="N42" s="33">
        <v>0.73</v>
      </c>
      <c r="O42" s="33">
        <v>1.21</v>
      </c>
      <c r="P42" s="33">
        <v>0.7</v>
      </c>
      <c r="Q42" s="33">
        <v>0.69</v>
      </c>
      <c r="R42" s="33">
        <v>0.71</v>
      </c>
      <c r="S42" s="6">
        <v>15</v>
      </c>
      <c r="T42" s="6">
        <v>15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32</v>
      </c>
      <c r="G43" s="6">
        <v>37</v>
      </c>
      <c r="H43" s="6">
        <v>50</v>
      </c>
      <c r="I43" s="31">
        <f t="shared" si="3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6">
        <v>30</v>
      </c>
      <c r="T43" s="6">
        <v>50</v>
      </c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17">SUM(F45:F49)</f>
        <v>76.5</v>
      </c>
      <c r="G44" s="6">
        <f t="shared" si="17"/>
        <v>80</v>
      </c>
      <c r="H44" s="6">
        <f t="shared" si="17"/>
        <v>82</v>
      </c>
      <c r="I44" s="31">
        <f t="shared" si="3"/>
        <v>70.999999999999986</v>
      </c>
      <c r="J44" s="33">
        <f t="shared" si="17"/>
        <v>43.26</v>
      </c>
      <c r="K44" s="33">
        <f t="shared" si="17"/>
        <v>2.15</v>
      </c>
      <c r="L44" s="33">
        <f t="shared" si="17"/>
        <v>2.98</v>
      </c>
      <c r="M44" s="33">
        <f t="shared" si="17"/>
        <v>8.24</v>
      </c>
      <c r="N44" s="33">
        <f t="shared" si="17"/>
        <v>2.61</v>
      </c>
      <c r="O44" s="33">
        <f t="shared" si="17"/>
        <v>4.3</v>
      </c>
      <c r="P44" s="33">
        <f t="shared" si="17"/>
        <v>2.4899999999999998</v>
      </c>
      <c r="Q44" s="33">
        <f t="shared" si="17"/>
        <v>2.4699999999999998</v>
      </c>
      <c r="R44" s="33">
        <f t="shared" si="17"/>
        <v>2.5</v>
      </c>
      <c r="S44" s="6">
        <f t="shared" si="17"/>
        <v>85</v>
      </c>
      <c r="T44" s="6">
        <f t="shared" si="17"/>
        <v>38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28.5</v>
      </c>
      <c r="G45" s="6">
        <v>28.5</v>
      </c>
      <c r="H45" s="6">
        <v>44</v>
      </c>
      <c r="I45" s="31">
        <f t="shared" si="3"/>
        <v>48.999999999999993</v>
      </c>
      <c r="J45" s="33">
        <v>29.85</v>
      </c>
      <c r="K45" s="33">
        <v>1.49</v>
      </c>
      <c r="L45" s="33">
        <v>2.06</v>
      </c>
      <c r="M45" s="33">
        <v>5.69</v>
      </c>
      <c r="N45" s="33">
        <v>1.8</v>
      </c>
      <c r="O45" s="33">
        <v>2.96</v>
      </c>
      <c r="P45" s="33">
        <v>1.72</v>
      </c>
      <c r="Q45" s="33">
        <v>1.7</v>
      </c>
      <c r="R45" s="33">
        <v>1.73</v>
      </c>
      <c r="S45" s="6">
        <v>50</v>
      </c>
      <c r="T45" s="6">
        <v>10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10</v>
      </c>
      <c r="G46" s="6">
        <v>20</v>
      </c>
      <c r="H46" s="6">
        <v>20</v>
      </c>
      <c r="I46" s="31">
        <f t="shared" si="3"/>
        <v>9.9999999999999982</v>
      </c>
      <c r="J46" s="33">
        <v>6.09</v>
      </c>
      <c r="K46" s="33">
        <v>0.3</v>
      </c>
      <c r="L46" s="33">
        <v>0.42</v>
      </c>
      <c r="M46" s="33">
        <v>1.1599999999999999</v>
      </c>
      <c r="N46" s="33">
        <v>0.37</v>
      </c>
      <c r="O46" s="33">
        <v>0.61</v>
      </c>
      <c r="P46" s="33">
        <v>0.35</v>
      </c>
      <c r="Q46" s="33">
        <v>0.35</v>
      </c>
      <c r="R46" s="33">
        <v>0.35</v>
      </c>
      <c r="S46" s="6">
        <v>20</v>
      </c>
      <c r="T46" s="6">
        <v>20</v>
      </c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15</v>
      </c>
      <c r="G47" s="6">
        <v>9.5</v>
      </c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6"/>
      <c r="T47" s="6"/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>
        <v>1</v>
      </c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6"/>
      <c r="T48" s="6"/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22</v>
      </c>
      <c r="G49" s="6">
        <v>22</v>
      </c>
      <c r="H49" s="6">
        <v>18</v>
      </c>
      <c r="I49" s="31">
        <f t="shared" si="3"/>
        <v>12</v>
      </c>
      <c r="J49" s="33">
        <v>7.32</v>
      </c>
      <c r="K49" s="33">
        <v>0.36</v>
      </c>
      <c r="L49" s="33">
        <v>0.5</v>
      </c>
      <c r="M49" s="33">
        <v>1.39</v>
      </c>
      <c r="N49" s="33">
        <v>0.44</v>
      </c>
      <c r="O49" s="33">
        <v>0.73</v>
      </c>
      <c r="P49" s="33">
        <v>0.42</v>
      </c>
      <c r="Q49" s="33">
        <v>0.42</v>
      </c>
      <c r="R49" s="33">
        <v>0.42</v>
      </c>
      <c r="S49" s="6">
        <v>15</v>
      </c>
      <c r="T49" s="6">
        <v>8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T50" si="18">SUM(F51:F52)</f>
        <v>0</v>
      </c>
      <c r="G50" s="18">
        <f t="shared" si="18"/>
        <v>0</v>
      </c>
      <c r="H50" s="18">
        <f t="shared" si="18"/>
        <v>0</v>
      </c>
      <c r="I50" s="31">
        <f t="shared" si="3"/>
        <v>0</v>
      </c>
      <c r="J50" s="32">
        <f t="shared" si="18"/>
        <v>0</v>
      </c>
      <c r="K50" s="32">
        <f t="shared" si="18"/>
        <v>0</v>
      </c>
      <c r="L50" s="32">
        <f t="shared" si="18"/>
        <v>0</v>
      </c>
      <c r="M50" s="32">
        <f t="shared" si="18"/>
        <v>0</v>
      </c>
      <c r="N50" s="32">
        <f t="shared" si="18"/>
        <v>0</v>
      </c>
      <c r="O50" s="32">
        <f t="shared" si="18"/>
        <v>0</v>
      </c>
      <c r="P50" s="32">
        <f t="shared" si="18"/>
        <v>0</v>
      </c>
      <c r="Q50" s="32">
        <f t="shared" si="18"/>
        <v>0</v>
      </c>
      <c r="R50" s="32">
        <f t="shared" si="18"/>
        <v>0</v>
      </c>
      <c r="S50" s="18">
        <f t="shared" si="18"/>
        <v>0</v>
      </c>
      <c r="T50" s="18">
        <f t="shared" si="18"/>
        <v>0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/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6"/>
      <c r="T52" s="6"/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19">SUM(F54:F56)</f>
        <v>4280</v>
      </c>
      <c r="G53" s="18">
        <f t="shared" si="19"/>
        <v>6980</v>
      </c>
      <c r="H53" s="18">
        <f t="shared" si="19"/>
        <v>5400</v>
      </c>
      <c r="I53" s="31">
        <f t="shared" si="3"/>
        <v>5763</v>
      </c>
      <c r="J53" s="32">
        <f t="shared" si="19"/>
        <v>3510.4</v>
      </c>
      <c r="K53" s="32">
        <f t="shared" si="19"/>
        <v>173.92</v>
      </c>
      <c r="L53" s="32">
        <f t="shared" si="19"/>
        <v>241.94</v>
      </c>
      <c r="M53" s="32">
        <f t="shared" si="19"/>
        <v>669.97</v>
      </c>
      <c r="N53" s="32">
        <f t="shared" si="19"/>
        <v>211.58</v>
      </c>
      <c r="O53" s="32">
        <f t="shared" si="19"/>
        <v>348.82</v>
      </c>
      <c r="P53" s="32">
        <f t="shared" si="19"/>
        <v>202.95</v>
      </c>
      <c r="Q53" s="32">
        <f t="shared" si="19"/>
        <v>199.55</v>
      </c>
      <c r="R53" s="32">
        <f t="shared" si="19"/>
        <v>203.87</v>
      </c>
      <c r="S53" s="18">
        <f t="shared" si="19"/>
        <v>4700</v>
      </c>
      <c r="T53" s="18">
        <f t="shared" si="19"/>
        <v>6000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4280</v>
      </c>
      <c r="G54" s="6">
        <v>6980</v>
      </c>
      <c r="H54" s="6">
        <v>5400</v>
      </c>
      <c r="I54" s="31">
        <f t="shared" si="3"/>
        <v>5763</v>
      </c>
      <c r="J54" s="33">
        <v>3510.4</v>
      </c>
      <c r="K54" s="33">
        <v>173.92</v>
      </c>
      <c r="L54" s="33">
        <v>241.94</v>
      </c>
      <c r="M54" s="33">
        <v>669.97</v>
      </c>
      <c r="N54" s="33">
        <v>211.58</v>
      </c>
      <c r="O54" s="33">
        <v>348.82</v>
      </c>
      <c r="P54" s="33">
        <v>202.95</v>
      </c>
      <c r="Q54" s="33">
        <v>199.55</v>
      </c>
      <c r="R54" s="33">
        <v>203.87</v>
      </c>
      <c r="S54" s="6">
        <v>4700</v>
      </c>
      <c r="T54" s="6">
        <v>6000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20">F58</f>
        <v>0</v>
      </c>
      <c r="G57" s="18">
        <f t="shared" si="20"/>
        <v>0</v>
      </c>
      <c r="H57" s="18">
        <f t="shared" si="20"/>
        <v>0</v>
      </c>
      <c r="I57" s="31">
        <f t="shared" si="3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18">
        <f t="shared" si="20"/>
        <v>0</v>
      </c>
      <c r="T57" s="18">
        <f t="shared" si="20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21">F60</f>
        <v>0</v>
      </c>
      <c r="G59" s="18">
        <f t="shared" si="21"/>
        <v>0</v>
      </c>
      <c r="H59" s="18">
        <f t="shared" si="21"/>
        <v>0</v>
      </c>
      <c r="I59" s="31">
        <f t="shared" si="3"/>
        <v>0</v>
      </c>
      <c r="J59" s="32">
        <f t="shared" si="21"/>
        <v>0</v>
      </c>
      <c r="K59" s="32">
        <f t="shared" si="21"/>
        <v>0</v>
      </c>
      <c r="L59" s="32">
        <f t="shared" si="21"/>
        <v>0</v>
      </c>
      <c r="M59" s="32">
        <f t="shared" si="21"/>
        <v>0</v>
      </c>
      <c r="N59" s="32">
        <f t="shared" si="21"/>
        <v>0</v>
      </c>
      <c r="O59" s="32">
        <f t="shared" si="21"/>
        <v>0</v>
      </c>
      <c r="P59" s="32">
        <f t="shared" si="21"/>
        <v>0</v>
      </c>
      <c r="Q59" s="32">
        <f t="shared" si="21"/>
        <v>0</v>
      </c>
      <c r="R59" s="32">
        <f t="shared" si="21"/>
        <v>0</v>
      </c>
      <c r="S59" s="18">
        <f t="shared" si="21"/>
        <v>0</v>
      </c>
      <c r="T59" s="18">
        <f t="shared" si="21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22">F61+F63</f>
        <v>0</v>
      </c>
      <c r="G60" s="18">
        <f t="shared" si="22"/>
        <v>0</v>
      </c>
      <c r="H60" s="18">
        <f t="shared" si="22"/>
        <v>0</v>
      </c>
      <c r="I60" s="31">
        <f t="shared" si="3"/>
        <v>0</v>
      </c>
      <c r="J60" s="32">
        <f t="shared" si="22"/>
        <v>0</v>
      </c>
      <c r="K60" s="32">
        <f t="shared" si="22"/>
        <v>0</v>
      </c>
      <c r="L60" s="32">
        <f t="shared" si="22"/>
        <v>0</v>
      </c>
      <c r="M60" s="32">
        <f t="shared" si="22"/>
        <v>0</v>
      </c>
      <c r="N60" s="32">
        <f t="shared" si="22"/>
        <v>0</v>
      </c>
      <c r="O60" s="32">
        <f t="shared" si="22"/>
        <v>0</v>
      </c>
      <c r="P60" s="32">
        <f t="shared" si="22"/>
        <v>0</v>
      </c>
      <c r="Q60" s="32">
        <f t="shared" si="22"/>
        <v>0</v>
      </c>
      <c r="R60" s="32">
        <f t="shared" si="22"/>
        <v>0</v>
      </c>
      <c r="S60" s="18">
        <f t="shared" si="22"/>
        <v>0</v>
      </c>
      <c r="T60" s="18">
        <f t="shared" si="22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23">F62</f>
        <v>0</v>
      </c>
      <c r="G61" s="18">
        <f t="shared" si="23"/>
        <v>0</v>
      </c>
      <c r="H61" s="18">
        <f t="shared" si="23"/>
        <v>0</v>
      </c>
      <c r="I61" s="31">
        <f t="shared" si="3"/>
        <v>0</v>
      </c>
      <c r="J61" s="32">
        <f t="shared" si="23"/>
        <v>0</v>
      </c>
      <c r="K61" s="32">
        <f t="shared" si="23"/>
        <v>0</v>
      </c>
      <c r="L61" s="32">
        <f t="shared" si="23"/>
        <v>0</v>
      </c>
      <c r="M61" s="32">
        <f t="shared" si="23"/>
        <v>0</v>
      </c>
      <c r="N61" s="32">
        <f t="shared" si="23"/>
        <v>0</v>
      </c>
      <c r="O61" s="32">
        <f t="shared" si="23"/>
        <v>0</v>
      </c>
      <c r="P61" s="32">
        <f t="shared" si="23"/>
        <v>0</v>
      </c>
      <c r="Q61" s="32">
        <f t="shared" si="23"/>
        <v>0</v>
      </c>
      <c r="R61" s="32">
        <f t="shared" si="23"/>
        <v>0</v>
      </c>
      <c r="S61" s="18">
        <f t="shared" si="23"/>
        <v>0</v>
      </c>
      <c r="T61" s="18">
        <f t="shared" si="23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24">F65+F71</f>
        <v>0</v>
      </c>
      <c r="G64" s="18">
        <f t="shared" si="24"/>
        <v>0</v>
      </c>
      <c r="H64" s="18">
        <f t="shared" si="24"/>
        <v>0</v>
      </c>
      <c r="I64" s="31">
        <f t="shared" si="3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32">
        <f t="shared" si="24"/>
        <v>0</v>
      </c>
      <c r="N64" s="32">
        <f t="shared" si="24"/>
        <v>0</v>
      </c>
      <c r="O64" s="32">
        <f t="shared" si="24"/>
        <v>0</v>
      </c>
      <c r="P64" s="32">
        <f t="shared" si="24"/>
        <v>0</v>
      </c>
      <c r="Q64" s="32">
        <f t="shared" si="24"/>
        <v>0</v>
      </c>
      <c r="R64" s="32">
        <f t="shared" si="24"/>
        <v>0</v>
      </c>
      <c r="S64" s="18">
        <f t="shared" si="24"/>
        <v>0</v>
      </c>
      <c r="T64" s="18">
        <f t="shared" si="24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25">F66+F69</f>
        <v>0</v>
      </c>
      <c r="G65" s="18">
        <f t="shared" si="25"/>
        <v>0</v>
      </c>
      <c r="H65" s="18">
        <f t="shared" si="25"/>
        <v>0</v>
      </c>
      <c r="I65" s="31">
        <f t="shared" si="3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18">
        <f t="shared" si="25"/>
        <v>0</v>
      </c>
      <c r="T65" s="18">
        <f t="shared" si="25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26">F67</f>
        <v>0</v>
      </c>
      <c r="G66" s="18">
        <f t="shared" si="26"/>
        <v>0</v>
      </c>
      <c r="H66" s="18">
        <f t="shared" si="26"/>
        <v>0</v>
      </c>
      <c r="I66" s="31">
        <f t="shared" si="3"/>
        <v>0</v>
      </c>
      <c r="J66" s="32">
        <f t="shared" si="26"/>
        <v>0</v>
      </c>
      <c r="K66" s="32">
        <f t="shared" si="26"/>
        <v>0</v>
      </c>
      <c r="L66" s="32">
        <f t="shared" si="26"/>
        <v>0</v>
      </c>
      <c r="M66" s="32">
        <f t="shared" si="26"/>
        <v>0</v>
      </c>
      <c r="N66" s="32">
        <f t="shared" si="26"/>
        <v>0</v>
      </c>
      <c r="O66" s="32">
        <f t="shared" si="26"/>
        <v>0</v>
      </c>
      <c r="P66" s="32">
        <f t="shared" si="26"/>
        <v>0</v>
      </c>
      <c r="Q66" s="32">
        <f t="shared" si="26"/>
        <v>0</v>
      </c>
      <c r="R66" s="32">
        <f t="shared" si="26"/>
        <v>0</v>
      </c>
      <c r="S66" s="18">
        <f t="shared" si="26"/>
        <v>0</v>
      </c>
      <c r="T66" s="18">
        <f t="shared" si="26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26"/>
        <v>0</v>
      </c>
      <c r="G67" s="18">
        <f t="shared" si="26"/>
        <v>0</v>
      </c>
      <c r="H67" s="18">
        <f t="shared" si="26"/>
        <v>0</v>
      </c>
      <c r="I67" s="31">
        <f t="shared" si="3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2">
        <f t="shared" si="26"/>
        <v>0</v>
      </c>
      <c r="O67" s="32">
        <f t="shared" si="26"/>
        <v>0</v>
      </c>
      <c r="P67" s="32">
        <f t="shared" si="26"/>
        <v>0</v>
      </c>
      <c r="Q67" s="32">
        <f t="shared" si="26"/>
        <v>0</v>
      </c>
      <c r="R67" s="32">
        <f t="shared" si="26"/>
        <v>0</v>
      </c>
      <c r="S67" s="18">
        <f t="shared" si="26"/>
        <v>0</v>
      </c>
      <c r="T67" s="18">
        <f t="shared" si="26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27">F70</f>
        <v>0</v>
      </c>
      <c r="G69" s="18">
        <f t="shared" si="27"/>
        <v>0</v>
      </c>
      <c r="H69" s="18">
        <f t="shared" si="27"/>
        <v>0</v>
      </c>
      <c r="I69" s="31">
        <f t="shared" si="3"/>
        <v>0</v>
      </c>
      <c r="J69" s="32">
        <f t="shared" si="27"/>
        <v>0</v>
      </c>
      <c r="K69" s="32">
        <f t="shared" si="27"/>
        <v>0</v>
      </c>
      <c r="L69" s="32">
        <f t="shared" si="27"/>
        <v>0</v>
      </c>
      <c r="M69" s="32">
        <f t="shared" si="27"/>
        <v>0</v>
      </c>
      <c r="N69" s="32">
        <f t="shared" si="27"/>
        <v>0</v>
      </c>
      <c r="O69" s="32">
        <f t="shared" si="27"/>
        <v>0</v>
      </c>
      <c r="P69" s="32">
        <f t="shared" si="27"/>
        <v>0</v>
      </c>
      <c r="Q69" s="32">
        <f t="shared" si="27"/>
        <v>0</v>
      </c>
      <c r="R69" s="32">
        <f t="shared" si="27"/>
        <v>0</v>
      </c>
      <c r="S69" s="18">
        <f t="shared" si="27"/>
        <v>0</v>
      </c>
      <c r="T69" s="18">
        <f t="shared" si="27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28">F72</f>
        <v>0</v>
      </c>
      <c r="G71" s="18">
        <f t="shared" si="28"/>
        <v>0</v>
      </c>
      <c r="H71" s="18">
        <f t="shared" si="28"/>
        <v>0</v>
      </c>
      <c r="I71" s="31">
        <f t="shared" si="3"/>
        <v>0</v>
      </c>
      <c r="J71" s="32">
        <f t="shared" si="28"/>
        <v>0</v>
      </c>
      <c r="K71" s="32">
        <f t="shared" si="28"/>
        <v>0</v>
      </c>
      <c r="L71" s="32">
        <f t="shared" si="28"/>
        <v>0</v>
      </c>
      <c r="M71" s="32">
        <f t="shared" si="28"/>
        <v>0</v>
      </c>
      <c r="N71" s="32">
        <f t="shared" si="28"/>
        <v>0</v>
      </c>
      <c r="O71" s="32">
        <f t="shared" si="28"/>
        <v>0</v>
      </c>
      <c r="P71" s="32">
        <f t="shared" si="28"/>
        <v>0</v>
      </c>
      <c r="Q71" s="32">
        <f t="shared" si="28"/>
        <v>0</v>
      </c>
      <c r="R71" s="32">
        <f t="shared" si="28"/>
        <v>0</v>
      </c>
      <c r="S71" s="18">
        <f t="shared" si="28"/>
        <v>0</v>
      </c>
      <c r="T71" s="18">
        <f t="shared" si="28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29">SUM(J72:R72)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18"/>
      <c r="T72" s="18"/>
    </row>
    <row r="73" spans="1:20" ht="21.75" x14ac:dyDescent="0.65">
      <c r="A73" s="1"/>
      <c r="B73" s="1"/>
      <c r="C73" s="1"/>
      <c r="D73" s="1"/>
      <c r="E73" s="1"/>
    </row>
    <row r="74" spans="1:20" ht="21.75" x14ac:dyDescent="0.65">
      <c r="A74" s="1"/>
      <c r="B74" s="1"/>
      <c r="C74" s="1"/>
      <c r="D74" s="1"/>
      <c r="E74" s="1"/>
    </row>
    <row r="75" spans="1:20" ht="21.75" x14ac:dyDescent="0.65">
      <c r="A75" s="1"/>
      <c r="B75" s="1"/>
      <c r="C75" s="1"/>
      <c r="D75" s="1"/>
      <c r="E75" s="1"/>
    </row>
    <row r="76" spans="1:20" ht="21.75" x14ac:dyDescent="0.65">
      <c r="A76" s="1"/>
      <c r="B76" s="1"/>
      <c r="C76" s="1"/>
      <c r="D76" s="1"/>
      <c r="E76" s="1"/>
    </row>
    <row r="77" spans="1:20" ht="21.75" x14ac:dyDescent="0.65">
      <c r="A77" s="1"/>
      <c r="B77" s="1"/>
      <c r="C77" s="1"/>
      <c r="D77" s="1"/>
      <c r="E77" s="1"/>
    </row>
    <row r="78" spans="1:20" ht="21.75" x14ac:dyDescent="0.65">
      <c r="A78" s="1"/>
      <c r="B78" s="1"/>
      <c r="C78" s="1"/>
      <c r="D78" s="1"/>
      <c r="E78" s="1"/>
    </row>
    <row r="79" spans="1:20" ht="21.75" x14ac:dyDescent="0.65">
      <c r="A79" s="1"/>
      <c r="B79" s="1"/>
      <c r="C79" s="1"/>
      <c r="D79" s="1"/>
      <c r="E79" s="1"/>
    </row>
    <row r="80" spans="1:20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R107"/>
  <sheetViews>
    <sheetView topLeftCell="A3" zoomScaleNormal="100" zoomScalePageLayoutView="80" workbookViewId="0">
      <selection activeCell="E10" sqref="E10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9.140625" bestFit="1" customWidth="1"/>
    <col min="9" max="9" width="12.7109375" bestFit="1" customWidth="1"/>
    <col min="10" max="11" width="12" hidden="1" customWidth="1" outlineLevel="1"/>
    <col min="12" max="16" width="9.140625" hidden="1" customWidth="1" outlineLevel="1"/>
    <col min="17" max="17" width="9.140625" bestFit="1" customWidth="1" collapsed="1"/>
    <col min="18" max="18" width="9.140625" bestFit="1" customWidth="1"/>
  </cols>
  <sheetData>
    <row r="1" spans="1:18" ht="24.75" x14ac:dyDescent="0.75">
      <c r="A1" s="3" t="s">
        <v>54</v>
      </c>
    </row>
    <row r="2" spans="1:18" ht="24.75" x14ac:dyDescent="0.75">
      <c r="A2" s="3" t="s">
        <v>55</v>
      </c>
    </row>
    <row r="3" spans="1:18" ht="19.5" x14ac:dyDescent="0.55000000000000004">
      <c r="A3" s="21" t="s">
        <v>140</v>
      </c>
    </row>
    <row r="4" spans="1:18" ht="24.75" x14ac:dyDescent="0.75">
      <c r="A4" s="3" t="s">
        <v>141</v>
      </c>
    </row>
    <row r="5" spans="1:18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</row>
    <row r="6" spans="1:18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315</v>
      </c>
      <c r="L6" s="28" t="s">
        <v>316</v>
      </c>
      <c r="M6" s="28" t="s">
        <v>317</v>
      </c>
      <c r="N6" s="28" t="s">
        <v>318</v>
      </c>
      <c r="O6" s="28" t="s">
        <v>319</v>
      </c>
      <c r="P6" s="28" t="s">
        <v>320</v>
      </c>
      <c r="Q6" s="16">
        <v>2013</v>
      </c>
      <c r="R6" s="16">
        <v>2014</v>
      </c>
    </row>
    <row r="7" spans="1:18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3826</v>
      </c>
      <c r="G7" s="18">
        <f t="shared" si="0"/>
        <v>6990</v>
      </c>
      <c r="H7" s="18">
        <f t="shared" si="0"/>
        <v>7433</v>
      </c>
      <c r="I7" s="31">
        <f>SUM(J7:P7)</f>
        <v>7930.0000000000009</v>
      </c>
      <c r="J7" s="32">
        <f t="shared" ref="J7:R7" si="1">J8+J64</f>
        <v>6160.7000000000007</v>
      </c>
      <c r="K7" s="32">
        <f t="shared" si="1"/>
        <v>335.5</v>
      </c>
      <c r="L7" s="32">
        <f t="shared" si="1"/>
        <v>297.3</v>
      </c>
      <c r="M7" s="32">
        <f t="shared" si="1"/>
        <v>281.29999999999995</v>
      </c>
      <c r="N7" s="32">
        <f t="shared" si="1"/>
        <v>284.89999999999998</v>
      </c>
      <c r="O7" s="32">
        <f t="shared" si="1"/>
        <v>294.2</v>
      </c>
      <c r="P7" s="32">
        <f t="shared" si="1"/>
        <v>276.10000000000002</v>
      </c>
      <c r="Q7" s="18">
        <f t="shared" si="1"/>
        <v>7372</v>
      </c>
      <c r="R7" s="18">
        <f t="shared" si="1"/>
        <v>7728</v>
      </c>
    </row>
    <row r="8" spans="1:18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R8" si="2">F9+F59</f>
        <v>3826</v>
      </c>
      <c r="G8" s="18">
        <f t="shared" si="2"/>
        <v>6990</v>
      </c>
      <c r="H8" s="18">
        <f t="shared" si="2"/>
        <v>7433</v>
      </c>
      <c r="I8" s="31">
        <f t="shared" ref="I8:I71" si="3">SUM(J8:P8)</f>
        <v>7930.0000000000009</v>
      </c>
      <c r="J8" s="32">
        <f t="shared" si="2"/>
        <v>6160.7000000000007</v>
      </c>
      <c r="K8" s="32">
        <f t="shared" si="2"/>
        <v>335.5</v>
      </c>
      <c r="L8" s="32">
        <f t="shared" si="2"/>
        <v>297.3</v>
      </c>
      <c r="M8" s="32">
        <f t="shared" si="2"/>
        <v>281.29999999999995</v>
      </c>
      <c r="N8" s="32">
        <f t="shared" si="2"/>
        <v>284.89999999999998</v>
      </c>
      <c r="O8" s="32">
        <f t="shared" si="2"/>
        <v>294.2</v>
      </c>
      <c r="P8" s="32">
        <f t="shared" si="2"/>
        <v>276.10000000000002</v>
      </c>
      <c r="Q8" s="18">
        <f t="shared" si="2"/>
        <v>7372</v>
      </c>
      <c r="R8" s="18">
        <f t="shared" si="2"/>
        <v>7728</v>
      </c>
    </row>
    <row r="9" spans="1:18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R9" si="4">F10+F28</f>
        <v>3826</v>
      </c>
      <c r="G9" s="18">
        <f t="shared" si="4"/>
        <v>6990</v>
      </c>
      <c r="H9" s="18">
        <f t="shared" si="4"/>
        <v>7433</v>
      </c>
      <c r="I9" s="31">
        <f t="shared" si="3"/>
        <v>7930.0000000000009</v>
      </c>
      <c r="J9" s="32">
        <f t="shared" si="4"/>
        <v>6160.7000000000007</v>
      </c>
      <c r="K9" s="32">
        <f t="shared" si="4"/>
        <v>335.5</v>
      </c>
      <c r="L9" s="32">
        <f t="shared" si="4"/>
        <v>297.3</v>
      </c>
      <c r="M9" s="32">
        <f t="shared" si="4"/>
        <v>281.29999999999995</v>
      </c>
      <c r="N9" s="32">
        <f t="shared" si="4"/>
        <v>284.89999999999998</v>
      </c>
      <c r="O9" s="32">
        <f t="shared" si="4"/>
        <v>294.2</v>
      </c>
      <c r="P9" s="32">
        <f t="shared" si="4"/>
        <v>276.10000000000002</v>
      </c>
      <c r="Q9" s="18">
        <f t="shared" si="4"/>
        <v>7372</v>
      </c>
      <c r="R9" s="18">
        <f t="shared" si="4"/>
        <v>7728</v>
      </c>
    </row>
    <row r="10" spans="1:18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R10" si="5">F11</f>
        <v>514</v>
      </c>
      <c r="G10" s="18">
        <f t="shared" si="5"/>
        <v>633</v>
      </c>
      <c r="H10" s="18">
        <f t="shared" si="5"/>
        <v>1028</v>
      </c>
      <c r="I10" s="31">
        <f t="shared" si="3"/>
        <v>1269.9999999999998</v>
      </c>
      <c r="J10" s="32">
        <f t="shared" si="5"/>
        <v>986.62999999999988</v>
      </c>
      <c r="K10" s="32">
        <f t="shared" si="5"/>
        <v>53.710000000000008</v>
      </c>
      <c r="L10" s="32">
        <f t="shared" si="5"/>
        <v>47.64</v>
      </c>
      <c r="M10" s="32">
        <f t="shared" si="5"/>
        <v>45.099999999999994</v>
      </c>
      <c r="N10" s="32">
        <f t="shared" si="5"/>
        <v>45.6</v>
      </c>
      <c r="O10" s="32">
        <f t="shared" si="5"/>
        <v>47.12</v>
      </c>
      <c r="P10" s="32">
        <f t="shared" si="5"/>
        <v>44.199999999999996</v>
      </c>
      <c r="Q10" s="18">
        <f t="shared" si="5"/>
        <v>1814</v>
      </c>
      <c r="R10" s="18">
        <f t="shared" si="5"/>
        <v>2280</v>
      </c>
    </row>
    <row r="11" spans="1:18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R11" si="6">F12+F16+F18+F21+F25</f>
        <v>514</v>
      </c>
      <c r="G11" s="18">
        <f t="shared" si="6"/>
        <v>633</v>
      </c>
      <c r="H11" s="18">
        <f t="shared" si="6"/>
        <v>1028</v>
      </c>
      <c r="I11" s="31">
        <f t="shared" si="3"/>
        <v>1269.9999999999998</v>
      </c>
      <c r="J11" s="32">
        <f t="shared" si="6"/>
        <v>986.62999999999988</v>
      </c>
      <c r="K11" s="32">
        <f t="shared" si="6"/>
        <v>53.710000000000008</v>
      </c>
      <c r="L11" s="32">
        <f t="shared" si="6"/>
        <v>47.64</v>
      </c>
      <c r="M11" s="32">
        <f t="shared" si="6"/>
        <v>45.099999999999994</v>
      </c>
      <c r="N11" s="32">
        <f t="shared" si="6"/>
        <v>45.6</v>
      </c>
      <c r="O11" s="32">
        <f t="shared" si="6"/>
        <v>47.12</v>
      </c>
      <c r="P11" s="32">
        <f t="shared" si="6"/>
        <v>44.199999999999996</v>
      </c>
      <c r="Q11" s="18">
        <f t="shared" si="6"/>
        <v>1814</v>
      </c>
      <c r="R11" s="18">
        <f t="shared" si="6"/>
        <v>2280</v>
      </c>
    </row>
    <row r="12" spans="1:18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R12" si="7">SUM(F13:F15)</f>
        <v>60</v>
      </c>
      <c r="G12" s="6">
        <f t="shared" si="7"/>
        <v>60</v>
      </c>
      <c r="H12" s="6">
        <f t="shared" si="7"/>
        <v>75</v>
      </c>
      <c r="I12" s="31">
        <f t="shared" si="3"/>
        <v>105</v>
      </c>
      <c r="J12" s="33">
        <f t="shared" si="7"/>
        <v>81.569999999999993</v>
      </c>
      <c r="K12" s="33">
        <f t="shared" si="7"/>
        <v>4.4400000000000004</v>
      </c>
      <c r="L12" s="33">
        <f t="shared" si="7"/>
        <v>3.94</v>
      </c>
      <c r="M12" s="33">
        <f t="shared" si="7"/>
        <v>3.7300000000000004</v>
      </c>
      <c r="N12" s="33">
        <f t="shared" si="7"/>
        <v>3.77</v>
      </c>
      <c r="O12" s="33">
        <f t="shared" si="7"/>
        <v>3.9</v>
      </c>
      <c r="P12" s="33">
        <f t="shared" si="7"/>
        <v>3.65</v>
      </c>
      <c r="Q12" s="6">
        <f t="shared" si="7"/>
        <v>140</v>
      </c>
      <c r="R12" s="6">
        <f t="shared" si="7"/>
        <v>190</v>
      </c>
    </row>
    <row r="13" spans="1:18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50</v>
      </c>
      <c r="G13" s="6">
        <v>50</v>
      </c>
      <c r="H13" s="6">
        <v>60</v>
      </c>
      <c r="I13" s="31">
        <f t="shared" si="3"/>
        <v>90</v>
      </c>
      <c r="J13" s="33">
        <v>69.91</v>
      </c>
      <c r="K13" s="33">
        <v>3.81</v>
      </c>
      <c r="L13" s="33">
        <v>3.38</v>
      </c>
      <c r="M13" s="33">
        <v>3.2</v>
      </c>
      <c r="N13" s="33">
        <v>3.23</v>
      </c>
      <c r="O13" s="33">
        <v>3.34</v>
      </c>
      <c r="P13" s="33">
        <v>3.13</v>
      </c>
      <c r="Q13" s="6">
        <v>130</v>
      </c>
      <c r="R13" s="6">
        <v>180</v>
      </c>
    </row>
    <row r="14" spans="1:18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6"/>
      <c r="R14" s="6"/>
    </row>
    <row r="15" spans="1:18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10</v>
      </c>
      <c r="G15" s="6">
        <v>10</v>
      </c>
      <c r="H15" s="6">
        <v>15</v>
      </c>
      <c r="I15" s="31">
        <f t="shared" si="3"/>
        <v>15.000000000000002</v>
      </c>
      <c r="J15" s="33">
        <v>11.66</v>
      </c>
      <c r="K15" s="33">
        <v>0.63</v>
      </c>
      <c r="L15" s="33">
        <v>0.56000000000000005</v>
      </c>
      <c r="M15" s="33">
        <v>0.53</v>
      </c>
      <c r="N15" s="33">
        <v>0.54</v>
      </c>
      <c r="O15" s="33">
        <v>0.56000000000000005</v>
      </c>
      <c r="P15" s="33">
        <v>0.52</v>
      </c>
      <c r="Q15" s="6">
        <v>10</v>
      </c>
      <c r="R15" s="6">
        <v>10</v>
      </c>
    </row>
    <row r="16" spans="1:18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R16" si="8">F17</f>
        <v>5</v>
      </c>
      <c r="G16" s="6">
        <f t="shared" si="8"/>
        <v>8</v>
      </c>
      <c r="H16" s="6">
        <f t="shared" si="8"/>
        <v>10</v>
      </c>
      <c r="I16" s="31">
        <f t="shared" si="3"/>
        <v>9.9999999999999982</v>
      </c>
      <c r="J16" s="33">
        <f t="shared" si="8"/>
        <v>7.77</v>
      </c>
      <c r="K16" s="33">
        <f t="shared" si="8"/>
        <v>0.41</v>
      </c>
      <c r="L16" s="33">
        <f t="shared" si="8"/>
        <v>0.38</v>
      </c>
      <c r="M16" s="33">
        <f t="shared" si="8"/>
        <v>0.36</v>
      </c>
      <c r="N16" s="33">
        <f t="shared" si="8"/>
        <v>0.36</v>
      </c>
      <c r="O16" s="33">
        <f t="shared" si="8"/>
        <v>0.37</v>
      </c>
      <c r="P16" s="33">
        <f t="shared" si="8"/>
        <v>0.35</v>
      </c>
      <c r="Q16" s="6">
        <f t="shared" si="8"/>
        <v>12</v>
      </c>
      <c r="R16" s="6">
        <f t="shared" si="8"/>
        <v>20</v>
      </c>
    </row>
    <row r="17" spans="1:18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5</v>
      </c>
      <c r="G17" s="6">
        <v>8</v>
      </c>
      <c r="H17" s="6">
        <v>10</v>
      </c>
      <c r="I17" s="31">
        <f t="shared" si="3"/>
        <v>9.9999999999999982</v>
      </c>
      <c r="J17" s="33">
        <v>7.77</v>
      </c>
      <c r="K17" s="33">
        <v>0.41</v>
      </c>
      <c r="L17" s="33">
        <v>0.38</v>
      </c>
      <c r="M17" s="33">
        <v>0.36</v>
      </c>
      <c r="N17" s="33">
        <v>0.36</v>
      </c>
      <c r="O17" s="33">
        <v>0.37</v>
      </c>
      <c r="P17" s="33">
        <v>0.35</v>
      </c>
      <c r="Q17" s="6">
        <v>12</v>
      </c>
      <c r="R17" s="6">
        <v>20</v>
      </c>
    </row>
    <row r="18" spans="1:18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R18" si="9">SUM(F19:F20)</f>
        <v>29</v>
      </c>
      <c r="G18" s="6">
        <f t="shared" si="9"/>
        <v>45</v>
      </c>
      <c r="H18" s="6">
        <f t="shared" si="9"/>
        <v>53</v>
      </c>
      <c r="I18" s="31">
        <f t="shared" si="3"/>
        <v>65</v>
      </c>
      <c r="J18" s="33">
        <f t="shared" si="9"/>
        <v>50.480000000000004</v>
      </c>
      <c r="K18" s="33">
        <f t="shared" si="9"/>
        <v>2.75</v>
      </c>
      <c r="L18" s="33">
        <f t="shared" si="9"/>
        <v>2.44</v>
      </c>
      <c r="M18" s="33">
        <f t="shared" si="9"/>
        <v>2.31</v>
      </c>
      <c r="N18" s="33">
        <f t="shared" si="9"/>
        <v>2.34</v>
      </c>
      <c r="O18" s="33">
        <f t="shared" si="9"/>
        <v>2.41</v>
      </c>
      <c r="P18" s="33">
        <f t="shared" si="9"/>
        <v>2.27</v>
      </c>
      <c r="Q18" s="6">
        <f t="shared" si="9"/>
        <v>70</v>
      </c>
      <c r="R18" s="6">
        <f t="shared" si="9"/>
        <v>120</v>
      </c>
    </row>
    <row r="19" spans="1:18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7</v>
      </c>
      <c r="G19" s="6">
        <v>10</v>
      </c>
      <c r="H19" s="6">
        <v>15</v>
      </c>
      <c r="I19" s="31">
        <f t="shared" si="3"/>
        <v>19.999999999999996</v>
      </c>
      <c r="J19" s="33">
        <v>15.53</v>
      </c>
      <c r="K19" s="33">
        <v>0.85</v>
      </c>
      <c r="L19" s="33">
        <v>0.75</v>
      </c>
      <c r="M19" s="33">
        <v>0.71</v>
      </c>
      <c r="N19" s="33">
        <v>0.72</v>
      </c>
      <c r="O19" s="33">
        <v>0.74</v>
      </c>
      <c r="P19" s="33">
        <v>0.7</v>
      </c>
      <c r="Q19" s="6">
        <v>20</v>
      </c>
      <c r="R19" s="6">
        <v>35</v>
      </c>
    </row>
    <row r="20" spans="1:18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22</v>
      </c>
      <c r="G20" s="6">
        <v>35</v>
      </c>
      <c r="H20" s="6">
        <v>38</v>
      </c>
      <c r="I20" s="31">
        <f t="shared" si="3"/>
        <v>45</v>
      </c>
      <c r="J20" s="33">
        <v>34.950000000000003</v>
      </c>
      <c r="K20" s="33">
        <v>1.9</v>
      </c>
      <c r="L20" s="33">
        <v>1.69</v>
      </c>
      <c r="M20" s="33">
        <v>1.6</v>
      </c>
      <c r="N20" s="33">
        <v>1.62</v>
      </c>
      <c r="O20" s="33">
        <v>1.67</v>
      </c>
      <c r="P20" s="33">
        <v>1.57</v>
      </c>
      <c r="Q20" s="6">
        <v>50</v>
      </c>
      <c r="R20" s="6">
        <v>85</v>
      </c>
    </row>
    <row r="21" spans="1:18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R21" si="10">SUM(F22:F24)</f>
        <v>420</v>
      </c>
      <c r="G21" s="6">
        <f t="shared" si="10"/>
        <v>520</v>
      </c>
      <c r="H21" s="6">
        <f t="shared" si="10"/>
        <v>890</v>
      </c>
      <c r="I21" s="31">
        <f t="shared" si="3"/>
        <v>1060</v>
      </c>
      <c r="J21" s="33">
        <f t="shared" si="10"/>
        <v>823.51</v>
      </c>
      <c r="K21" s="33">
        <f t="shared" si="10"/>
        <v>44.84</v>
      </c>
      <c r="L21" s="33">
        <f t="shared" si="10"/>
        <v>39.75</v>
      </c>
      <c r="M21" s="33">
        <f t="shared" si="10"/>
        <v>37.629999999999995</v>
      </c>
      <c r="N21" s="33">
        <f t="shared" si="10"/>
        <v>38.050000000000004</v>
      </c>
      <c r="O21" s="33">
        <f t="shared" si="10"/>
        <v>39.33</v>
      </c>
      <c r="P21" s="33">
        <f t="shared" si="10"/>
        <v>36.89</v>
      </c>
      <c r="Q21" s="6">
        <f t="shared" si="10"/>
        <v>1550</v>
      </c>
      <c r="R21" s="6">
        <f t="shared" si="10"/>
        <v>1850</v>
      </c>
    </row>
    <row r="22" spans="1:18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110</v>
      </c>
      <c r="G22" s="6">
        <v>130</v>
      </c>
      <c r="H22" s="6">
        <v>140</v>
      </c>
      <c r="I22" s="31">
        <f t="shared" si="3"/>
        <v>160</v>
      </c>
      <c r="J22" s="33">
        <v>124.3</v>
      </c>
      <c r="K22" s="33">
        <v>6.77</v>
      </c>
      <c r="L22" s="33">
        <v>6</v>
      </c>
      <c r="M22" s="33">
        <v>5.68</v>
      </c>
      <c r="N22" s="33">
        <v>5.74</v>
      </c>
      <c r="O22" s="33">
        <v>5.94</v>
      </c>
      <c r="P22" s="33">
        <v>5.57</v>
      </c>
      <c r="Q22" s="6">
        <v>200</v>
      </c>
      <c r="R22" s="6">
        <v>250</v>
      </c>
    </row>
    <row r="23" spans="1:18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310</v>
      </c>
      <c r="G23" s="6">
        <v>390</v>
      </c>
      <c r="H23" s="6">
        <v>750</v>
      </c>
      <c r="I23" s="31">
        <f t="shared" si="3"/>
        <v>900.00000000000023</v>
      </c>
      <c r="J23" s="33">
        <v>699.21</v>
      </c>
      <c r="K23" s="33">
        <v>38.07</v>
      </c>
      <c r="L23" s="33">
        <v>33.75</v>
      </c>
      <c r="M23" s="33">
        <v>31.95</v>
      </c>
      <c r="N23" s="33">
        <v>32.31</v>
      </c>
      <c r="O23" s="33">
        <v>33.39</v>
      </c>
      <c r="P23" s="33">
        <v>31.32</v>
      </c>
      <c r="Q23" s="6">
        <v>1350</v>
      </c>
      <c r="R23" s="6">
        <v>1600</v>
      </c>
    </row>
    <row r="24" spans="1:18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6"/>
      <c r="R24" s="6"/>
    </row>
    <row r="25" spans="1:18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30</v>
      </c>
      <c r="J25" s="33">
        <f t="shared" ref="J25:R25" si="11">SUM(J26:J27)</f>
        <v>23.3</v>
      </c>
      <c r="K25" s="33">
        <f t="shared" si="11"/>
        <v>1.27</v>
      </c>
      <c r="L25" s="33">
        <f t="shared" si="11"/>
        <v>1.1299999999999999</v>
      </c>
      <c r="M25" s="33">
        <f t="shared" si="11"/>
        <v>1.07</v>
      </c>
      <c r="N25" s="33">
        <f t="shared" si="11"/>
        <v>1.08</v>
      </c>
      <c r="O25" s="33">
        <f t="shared" si="11"/>
        <v>1.1100000000000001</v>
      </c>
      <c r="P25" s="33">
        <f t="shared" si="11"/>
        <v>1.04</v>
      </c>
      <c r="Q25" s="6">
        <f t="shared" si="11"/>
        <v>42</v>
      </c>
      <c r="R25" s="6">
        <f t="shared" si="11"/>
        <v>100</v>
      </c>
    </row>
    <row r="26" spans="1:18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30</v>
      </c>
      <c r="J26" s="33">
        <v>23.3</v>
      </c>
      <c r="K26" s="33">
        <v>1.27</v>
      </c>
      <c r="L26" s="33">
        <v>1.1299999999999999</v>
      </c>
      <c r="M26" s="33">
        <v>1.07</v>
      </c>
      <c r="N26" s="33">
        <v>1.08</v>
      </c>
      <c r="O26" s="33">
        <v>1.1100000000000001</v>
      </c>
      <c r="P26" s="33">
        <v>1.04</v>
      </c>
      <c r="Q26" s="6">
        <v>42</v>
      </c>
      <c r="R26" s="6">
        <v>100</v>
      </c>
    </row>
    <row r="27" spans="1:18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6"/>
      <c r="R27" s="6"/>
    </row>
    <row r="28" spans="1:18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R28" si="12">F29+F35+F50+F53+F57</f>
        <v>3312</v>
      </c>
      <c r="G28" s="18">
        <f t="shared" si="12"/>
        <v>6357</v>
      </c>
      <c r="H28" s="18">
        <f t="shared" si="12"/>
        <v>6405</v>
      </c>
      <c r="I28" s="31">
        <f t="shared" si="3"/>
        <v>6660</v>
      </c>
      <c r="J28" s="32">
        <f t="shared" si="12"/>
        <v>5174.0700000000006</v>
      </c>
      <c r="K28" s="32">
        <f t="shared" si="12"/>
        <v>281.78999999999996</v>
      </c>
      <c r="L28" s="32">
        <f t="shared" si="12"/>
        <v>249.66</v>
      </c>
      <c r="M28" s="32">
        <f t="shared" si="12"/>
        <v>236.2</v>
      </c>
      <c r="N28" s="32">
        <f t="shared" si="12"/>
        <v>239.29999999999998</v>
      </c>
      <c r="O28" s="32">
        <f t="shared" si="12"/>
        <v>247.07999999999998</v>
      </c>
      <c r="P28" s="32">
        <f t="shared" si="12"/>
        <v>231.9</v>
      </c>
      <c r="Q28" s="18">
        <f t="shared" si="12"/>
        <v>5558</v>
      </c>
      <c r="R28" s="18">
        <f t="shared" si="12"/>
        <v>5448</v>
      </c>
    </row>
    <row r="29" spans="1:18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R29" si="13">F30</f>
        <v>80</v>
      </c>
      <c r="G29" s="18">
        <f t="shared" si="13"/>
        <v>102.10000000000001</v>
      </c>
      <c r="H29" s="18">
        <f t="shared" si="13"/>
        <v>71</v>
      </c>
      <c r="I29" s="31">
        <f t="shared" si="3"/>
        <v>59.999999999999993</v>
      </c>
      <c r="J29" s="32">
        <f t="shared" si="13"/>
        <v>46.62</v>
      </c>
      <c r="K29" s="32">
        <f t="shared" si="13"/>
        <v>2.5299999999999998</v>
      </c>
      <c r="L29" s="32">
        <f t="shared" si="13"/>
        <v>2.25</v>
      </c>
      <c r="M29" s="32">
        <f t="shared" si="13"/>
        <v>2.13</v>
      </c>
      <c r="N29" s="32">
        <f t="shared" si="13"/>
        <v>2.16</v>
      </c>
      <c r="O29" s="32">
        <f t="shared" si="13"/>
        <v>2.23</v>
      </c>
      <c r="P29" s="32">
        <f t="shared" si="13"/>
        <v>2.08</v>
      </c>
      <c r="Q29" s="18">
        <f t="shared" si="13"/>
        <v>61</v>
      </c>
      <c r="R29" s="18">
        <f t="shared" si="13"/>
        <v>66</v>
      </c>
    </row>
    <row r="30" spans="1:18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R30" si="14">SUM(F31:F34)</f>
        <v>80</v>
      </c>
      <c r="G30" s="6">
        <f t="shared" si="14"/>
        <v>102.10000000000001</v>
      </c>
      <c r="H30" s="6">
        <f t="shared" si="14"/>
        <v>71</v>
      </c>
      <c r="I30" s="31">
        <f t="shared" si="3"/>
        <v>59.999999999999993</v>
      </c>
      <c r="J30" s="33">
        <f t="shared" si="14"/>
        <v>46.62</v>
      </c>
      <c r="K30" s="33">
        <f t="shared" si="14"/>
        <v>2.5299999999999998</v>
      </c>
      <c r="L30" s="33">
        <f t="shared" si="14"/>
        <v>2.25</v>
      </c>
      <c r="M30" s="33">
        <f t="shared" si="14"/>
        <v>2.13</v>
      </c>
      <c r="N30" s="33">
        <f t="shared" si="14"/>
        <v>2.16</v>
      </c>
      <c r="O30" s="33">
        <f t="shared" si="14"/>
        <v>2.23</v>
      </c>
      <c r="P30" s="33">
        <f t="shared" si="14"/>
        <v>2.08</v>
      </c>
      <c r="Q30" s="6">
        <f t="shared" si="14"/>
        <v>61</v>
      </c>
      <c r="R30" s="6">
        <f t="shared" si="14"/>
        <v>66</v>
      </c>
    </row>
    <row r="31" spans="1:18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20</v>
      </c>
      <c r="G31" s="6">
        <v>40</v>
      </c>
      <c r="H31" s="6">
        <v>10</v>
      </c>
      <c r="I31" s="31">
        <f t="shared" si="3"/>
        <v>15.000000000000002</v>
      </c>
      <c r="J31" s="33">
        <v>11.66</v>
      </c>
      <c r="K31" s="33">
        <v>0.63</v>
      </c>
      <c r="L31" s="33">
        <v>0.56000000000000005</v>
      </c>
      <c r="M31" s="33">
        <v>0.53</v>
      </c>
      <c r="N31" s="33">
        <v>0.54</v>
      </c>
      <c r="O31" s="33">
        <v>0.56000000000000005</v>
      </c>
      <c r="P31" s="33">
        <v>0.52</v>
      </c>
      <c r="Q31" s="6">
        <v>16</v>
      </c>
      <c r="R31" s="6">
        <v>16</v>
      </c>
    </row>
    <row r="32" spans="1:18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6"/>
      <c r="R32" s="6"/>
    </row>
    <row r="33" spans="1:18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46.5</v>
      </c>
      <c r="G33" s="6">
        <v>48.4</v>
      </c>
      <c r="H33" s="6">
        <v>48</v>
      </c>
      <c r="I33" s="31">
        <f t="shared" si="3"/>
        <v>39.999999999999993</v>
      </c>
      <c r="J33" s="33">
        <v>31.08</v>
      </c>
      <c r="K33" s="33">
        <v>1.69</v>
      </c>
      <c r="L33" s="33">
        <v>1.5</v>
      </c>
      <c r="M33" s="33">
        <v>1.42</v>
      </c>
      <c r="N33" s="33">
        <v>1.44</v>
      </c>
      <c r="O33" s="33">
        <v>1.48</v>
      </c>
      <c r="P33" s="33">
        <v>1.39</v>
      </c>
      <c r="Q33" s="6">
        <v>40</v>
      </c>
      <c r="R33" s="6">
        <v>40</v>
      </c>
    </row>
    <row r="34" spans="1:18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13.5</v>
      </c>
      <c r="G34" s="6">
        <v>13.7</v>
      </c>
      <c r="H34" s="6">
        <v>13</v>
      </c>
      <c r="I34" s="31">
        <f t="shared" si="3"/>
        <v>5</v>
      </c>
      <c r="J34" s="33">
        <v>3.88</v>
      </c>
      <c r="K34" s="33">
        <v>0.21</v>
      </c>
      <c r="L34" s="33">
        <v>0.19</v>
      </c>
      <c r="M34" s="33">
        <v>0.18</v>
      </c>
      <c r="N34" s="33">
        <v>0.18</v>
      </c>
      <c r="O34" s="33">
        <v>0.19</v>
      </c>
      <c r="P34" s="33">
        <v>0.17</v>
      </c>
      <c r="Q34" s="6">
        <v>5</v>
      </c>
      <c r="R34" s="6">
        <v>10</v>
      </c>
    </row>
    <row r="35" spans="1:18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R35" si="15">F36+F37+F44</f>
        <v>317</v>
      </c>
      <c r="G35" s="18">
        <f t="shared" si="15"/>
        <v>309.89999999999998</v>
      </c>
      <c r="H35" s="18">
        <f t="shared" si="15"/>
        <v>317</v>
      </c>
      <c r="I35" s="31">
        <f t="shared" si="3"/>
        <v>357.99999999999994</v>
      </c>
      <c r="J35" s="32">
        <f t="shared" si="15"/>
        <v>278.13</v>
      </c>
      <c r="K35" s="32">
        <f t="shared" si="15"/>
        <v>15.150000000000002</v>
      </c>
      <c r="L35" s="32">
        <f t="shared" si="15"/>
        <v>13.440000000000001</v>
      </c>
      <c r="M35" s="32">
        <f t="shared" si="15"/>
        <v>12.709999999999999</v>
      </c>
      <c r="N35" s="32">
        <f t="shared" si="15"/>
        <v>12.86</v>
      </c>
      <c r="O35" s="32">
        <f t="shared" si="15"/>
        <v>13.27</v>
      </c>
      <c r="P35" s="32">
        <f t="shared" si="15"/>
        <v>12.44</v>
      </c>
      <c r="Q35" s="18">
        <f t="shared" si="15"/>
        <v>367</v>
      </c>
      <c r="R35" s="18">
        <f t="shared" si="15"/>
        <v>282</v>
      </c>
    </row>
    <row r="36" spans="1:18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6"/>
      <c r="R36" s="6"/>
    </row>
    <row r="37" spans="1:18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R37" si="16">SUM(F38:F43)</f>
        <v>14</v>
      </c>
      <c r="G37" s="6">
        <f t="shared" si="16"/>
        <v>50</v>
      </c>
      <c r="H37" s="6">
        <f t="shared" si="16"/>
        <v>60</v>
      </c>
      <c r="I37" s="31">
        <f t="shared" si="3"/>
        <v>127.00000000000001</v>
      </c>
      <c r="J37" s="33">
        <f t="shared" si="16"/>
        <v>98.67</v>
      </c>
      <c r="K37" s="33">
        <f t="shared" si="16"/>
        <v>5.37</v>
      </c>
      <c r="L37" s="33">
        <f t="shared" si="16"/>
        <v>4.7699999999999996</v>
      </c>
      <c r="M37" s="33">
        <f t="shared" si="16"/>
        <v>4.51</v>
      </c>
      <c r="N37" s="33">
        <f t="shared" si="16"/>
        <v>4.57</v>
      </c>
      <c r="O37" s="33">
        <f t="shared" si="16"/>
        <v>4.6999999999999993</v>
      </c>
      <c r="P37" s="33">
        <f t="shared" si="16"/>
        <v>4.41</v>
      </c>
      <c r="Q37" s="6">
        <f t="shared" si="16"/>
        <v>113</v>
      </c>
      <c r="R37" s="6">
        <f t="shared" si="16"/>
        <v>50</v>
      </c>
    </row>
    <row r="38" spans="1:18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10</v>
      </c>
      <c r="G38" s="6">
        <v>13</v>
      </c>
      <c r="H38" s="6">
        <v>13</v>
      </c>
      <c r="I38" s="31">
        <f t="shared" si="3"/>
        <v>13.000000000000002</v>
      </c>
      <c r="J38" s="33">
        <v>10.1</v>
      </c>
      <c r="K38" s="33">
        <v>0.55000000000000004</v>
      </c>
      <c r="L38" s="33">
        <v>0.49</v>
      </c>
      <c r="M38" s="33">
        <v>0.46</v>
      </c>
      <c r="N38" s="33">
        <v>0.47</v>
      </c>
      <c r="O38" s="33">
        <v>0.48</v>
      </c>
      <c r="P38" s="33">
        <v>0.45</v>
      </c>
      <c r="Q38" s="6">
        <v>13</v>
      </c>
      <c r="R38" s="6"/>
    </row>
    <row r="39" spans="1:18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4</v>
      </c>
      <c r="G39" s="6">
        <v>7</v>
      </c>
      <c r="H39" s="6">
        <v>7</v>
      </c>
      <c r="I39" s="31">
        <f t="shared" si="3"/>
        <v>7</v>
      </c>
      <c r="J39" s="33">
        <v>5.44</v>
      </c>
      <c r="K39" s="33">
        <v>0.3</v>
      </c>
      <c r="L39" s="33">
        <v>0.26</v>
      </c>
      <c r="M39" s="33">
        <v>0.25</v>
      </c>
      <c r="N39" s="33">
        <v>0.25</v>
      </c>
      <c r="O39" s="33">
        <v>0.26</v>
      </c>
      <c r="P39" s="33">
        <v>0.24</v>
      </c>
      <c r="Q39" s="6">
        <v>7</v>
      </c>
      <c r="R39" s="6"/>
    </row>
    <row r="40" spans="1:18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>
        <v>10</v>
      </c>
      <c r="I40" s="31">
        <f t="shared" si="3"/>
        <v>6</v>
      </c>
      <c r="J40" s="33">
        <v>4.66</v>
      </c>
      <c r="K40" s="33">
        <v>0.25</v>
      </c>
      <c r="L40" s="33">
        <v>0.23</v>
      </c>
      <c r="M40" s="33">
        <v>0.21</v>
      </c>
      <c r="N40" s="33">
        <v>0.22</v>
      </c>
      <c r="O40" s="33">
        <v>0.22</v>
      </c>
      <c r="P40" s="33">
        <v>0.21</v>
      </c>
      <c r="Q40" s="6">
        <v>3</v>
      </c>
      <c r="R40" s="6"/>
    </row>
    <row r="41" spans="1:18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39.999999999999993</v>
      </c>
      <c r="J41" s="33">
        <v>31.08</v>
      </c>
      <c r="K41" s="33">
        <v>1.69</v>
      </c>
      <c r="L41" s="33">
        <v>1.5</v>
      </c>
      <c r="M41" s="33">
        <v>1.42</v>
      </c>
      <c r="N41" s="33">
        <v>1.44</v>
      </c>
      <c r="O41" s="33">
        <v>1.48</v>
      </c>
      <c r="P41" s="33">
        <v>1.39</v>
      </c>
      <c r="Q41" s="6"/>
      <c r="R41" s="6"/>
    </row>
    <row r="42" spans="1:18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21</v>
      </c>
      <c r="J42" s="33">
        <v>16.309999999999999</v>
      </c>
      <c r="K42" s="33">
        <v>0.89</v>
      </c>
      <c r="L42" s="33">
        <v>0.79</v>
      </c>
      <c r="M42" s="33">
        <v>0.75</v>
      </c>
      <c r="N42" s="33">
        <v>0.75</v>
      </c>
      <c r="O42" s="33">
        <v>0.78</v>
      </c>
      <c r="P42" s="33">
        <v>0.73</v>
      </c>
      <c r="Q42" s="6">
        <v>50</v>
      </c>
      <c r="R42" s="6">
        <v>50</v>
      </c>
    </row>
    <row r="43" spans="1:18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30</v>
      </c>
      <c r="H43" s="6">
        <v>30</v>
      </c>
      <c r="I43" s="31">
        <f t="shared" si="3"/>
        <v>39.999999999999993</v>
      </c>
      <c r="J43" s="33">
        <v>31.08</v>
      </c>
      <c r="K43" s="33">
        <v>1.69</v>
      </c>
      <c r="L43" s="33">
        <v>1.5</v>
      </c>
      <c r="M43" s="33">
        <v>1.42</v>
      </c>
      <c r="N43" s="33">
        <v>1.44</v>
      </c>
      <c r="O43" s="33">
        <v>1.48</v>
      </c>
      <c r="P43" s="33">
        <v>1.39</v>
      </c>
      <c r="Q43" s="6">
        <v>40</v>
      </c>
      <c r="R43" s="6"/>
    </row>
    <row r="44" spans="1:18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R44" si="17">SUM(F45:F49)</f>
        <v>303</v>
      </c>
      <c r="G44" s="6">
        <f t="shared" si="17"/>
        <v>259.89999999999998</v>
      </c>
      <c r="H44" s="6">
        <f t="shared" si="17"/>
        <v>257</v>
      </c>
      <c r="I44" s="31">
        <f t="shared" si="3"/>
        <v>231</v>
      </c>
      <c r="J44" s="33">
        <f t="shared" si="17"/>
        <v>179.46</v>
      </c>
      <c r="K44" s="33">
        <f t="shared" si="17"/>
        <v>9.7800000000000011</v>
      </c>
      <c r="L44" s="33">
        <f t="shared" si="17"/>
        <v>8.6700000000000017</v>
      </c>
      <c r="M44" s="33">
        <f t="shared" si="17"/>
        <v>8.1999999999999993</v>
      </c>
      <c r="N44" s="33">
        <f t="shared" si="17"/>
        <v>8.2899999999999991</v>
      </c>
      <c r="O44" s="33">
        <f t="shared" si="17"/>
        <v>8.57</v>
      </c>
      <c r="P44" s="33">
        <f t="shared" si="17"/>
        <v>8.0299999999999994</v>
      </c>
      <c r="Q44" s="6">
        <f t="shared" si="17"/>
        <v>254</v>
      </c>
      <c r="R44" s="6">
        <f t="shared" si="17"/>
        <v>232</v>
      </c>
    </row>
    <row r="45" spans="1:18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73</v>
      </c>
      <c r="G45" s="6">
        <v>85</v>
      </c>
      <c r="H45" s="6">
        <v>70</v>
      </c>
      <c r="I45" s="31">
        <f t="shared" si="3"/>
        <v>55</v>
      </c>
      <c r="J45" s="33">
        <v>42.74</v>
      </c>
      <c r="K45" s="33">
        <v>2.33</v>
      </c>
      <c r="L45" s="33">
        <v>2.06</v>
      </c>
      <c r="M45" s="33">
        <v>1.95</v>
      </c>
      <c r="N45" s="33">
        <v>1.97</v>
      </c>
      <c r="O45" s="33">
        <v>2.04</v>
      </c>
      <c r="P45" s="33">
        <v>1.91</v>
      </c>
      <c r="Q45" s="6">
        <v>53</v>
      </c>
      <c r="R45" s="6">
        <v>14.5</v>
      </c>
    </row>
    <row r="46" spans="1:18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54</v>
      </c>
      <c r="G46" s="6">
        <v>60</v>
      </c>
      <c r="H46" s="6">
        <v>60</v>
      </c>
      <c r="I46" s="31">
        <f t="shared" si="3"/>
        <v>0</v>
      </c>
      <c r="J46" s="33"/>
      <c r="K46" s="33"/>
      <c r="L46" s="33"/>
      <c r="M46" s="33"/>
      <c r="N46" s="33"/>
      <c r="O46" s="33"/>
      <c r="P46" s="33"/>
      <c r="Q46" s="6"/>
      <c r="R46" s="6"/>
    </row>
    <row r="47" spans="1:18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98</v>
      </c>
      <c r="G47" s="6">
        <v>98</v>
      </c>
      <c r="H47" s="6">
        <v>100</v>
      </c>
      <c r="I47" s="31">
        <f t="shared" si="3"/>
        <v>126</v>
      </c>
      <c r="J47" s="33">
        <v>97.9</v>
      </c>
      <c r="K47" s="33">
        <v>5.33</v>
      </c>
      <c r="L47" s="33">
        <v>4.7300000000000004</v>
      </c>
      <c r="M47" s="33">
        <v>4.47</v>
      </c>
      <c r="N47" s="33">
        <v>4.5199999999999996</v>
      </c>
      <c r="O47" s="33">
        <v>4.67</v>
      </c>
      <c r="P47" s="33">
        <v>4.38</v>
      </c>
      <c r="Q47" s="6">
        <v>130</v>
      </c>
      <c r="R47" s="6">
        <v>117.5</v>
      </c>
    </row>
    <row r="48" spans="1:18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6"/>
      <c r="R48" s="6"/>
    </row>
    <row r="49" spans="1:18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78</v>
      </c>
      <c r="G49" s="6">
        <v>16.899999999999999</v>
      </c>
      <c r="H49" s="6">
        <v>27</v>
      </c>
      <c r="I49" s="31">
        <f t="shared" si="3"/>
        <v>50</v>
      </c>
      <c r="J49" s="33">
        <v>38.82</v>
      </c>
      <c r="K49" s="33">
        <v>2.12</v>
      </c>
      <c r="L49" s="33">
        <v>1.88</v>
      </c>
      <c r="M49" s="33">
        <v>1.78</v>
      </c>
      <c r="N49" s="33">
        <v>1.8</v>
      </c>
      <c r="O49" s="33">
        <v>1.86</v>
      </c>
      <c r="P49" s="33">
        <v>1.74</v>
      </c>
      <c r="Q49" s="6">
        <v>71</v>
      </c>
      <c r="R49" s="6">
        <v>100</v>
      </c>
    </row>
    <row r="50" spans="1:18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R50" si="18">SUM(F51:F52)</f>
        <v>5</v>
      </c>
      <c r="G50" s="18">
        <f t="shared" si="18"/>
        <v>5</v>
      </c>
      <c r="H50" s="18">
        <f t="shared" si="18"/>
        <v>77</v>
      </c>
      <c r="I50" s="31">
        <f t="shared" si="3"/>
        <v>30</v>
      </c>
      <c r="J50" s="32">
        <f t="shared" si="18"/>
        <v>23.3</v>
      </c>
      <c r="K50" s="32">
        <f t="shared" si="18"/>
        <v>1.27</v>
      </c>
      <c r="L50" s="32">
        <f t="shared" si="18"/>
        <v>1.1299999999999999</v>
      </c>
      <c r="M50" s="32">
        <f t="shared" si="18"/>
        <v>1.07</v>
      </c>
      <c r="N50" s="32">
        <f t="shared" si="18"/>
        <v>1.08</v>
      </c>
      <c r="O50" s="32">
        <f t="shared" si="18"/>
        <v>1.1100000000000001</v>
      </c>
      <c r="P50" s="32">
        <f t="shared" si="18"/>
        <v>1.04</v>
      </c>
      <c r="Q50" s="18">
        <f t="shared" si="18"/>
        <v>30</v>
      </c>
      <c r="R50" s="18">
        <f t="shared" si="18"/>
        <v>0</v>
      </c>
    </row>
    <row r="51" spans="1:18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5</v>
      </c>
      <c r="G51" s="6">
        <v>5</v>
      </c>
      <c r="H51" s="6">
        <v>77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6"/>
      <c r="R51" s="6"/>
    </row>
    <row r="52" spans="1:18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30</v>
      </c>
      <c r="J52" s="33">
        <v>23.3</v>
      </c>
      <c r="K52" s="33">
        <v>1.27</v>
      </c>
      <c r="L52" s="33">
        <v>1.1299999999999999</v>
      </c>
      <c r="M52" s="33">
        <v>1.07</v>
      </c>
      <c r="N52" s="33">
        <v>1.08</v>
      </c>
      <c r="O52" s="33">
        <v>1.1100000000000001</v>
      </c>
      <c r="P52" s="33">
        <v>1.04</v>
      </c>
      <c r="Q52" s="6">
        <v>30</v>
      </c>
      <c r="R52" s="6"/>
    </row>
    <row r="53" spans="1:18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R53" si="19">SUM(F54:F56)</f>
        <v>2910</v>
      </c>
      <c r="G53" s="18">
        <f t="shared" si="19"/>
        <v>5940</v>
      </c>
      <c r="H53" s="18">
        <f t="shared" si="19"/>
        <v>5940</v>
      </c>
      <c r="I53" s="31">
        <f t="shared" si="3"/>
        <v>6212.0000000000009</v>
      </c>
      <c r="J53" s="32">
        <f t="shared" si="19"/>
        <v>4826.0200000000004</v>
      </c>
      <c r="K53" s="32">
        <f t="shared" si="19"/>
        <v>262.83999999999997</v>
      </c>
      <c r="L53" s="32">
        <f t="shared" si="19"/>
        <v>232.84</v>
      </c>
      <c r="M53" s="32">
        <f t="shared" si="19"/>
        <v>220.29</v>
      </c>
      <c r="N53" s="32">
        <f t="shared" si="19"/>
        <v>223.2</v>
      </c>
      <c r="O53" s="32">
        <f t="shared" si="19"/>
        <v>230.47</v>
      </c>
      <c r="P53" s="32">
        <f t="shared" si="19"/>
        <v>216.34</v>
      </c>
      <c r="Q53" s="18">
        <f t="shared" si="19"/>
        <v>5100</v>
      </c>
      <c r="R53" s="18">
        <f t="shared" si="19"/>
        <v>5100</v>
      </c>
    </row>
    <row r="54" spans="1:18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2910</v>
      </c>
      <c r="G54" s="6">
        <v>5940</v>
      </c>
      <c r="H54" s="6">
        <v>5940</v>
      </c>
      <c r="I54" s="31">
        <f t="shared" si="3"/>
        <v>6212.0000000000009</v>
      </c>
      <c r="J54" s="33">
        <v>4826.0200000000004</v>
      </c>
      <c r="K54" s="33">
        <v>262.83999999999997</v>
      </c>
      <c r="L54" s="33">
        <v>232.84</v>
      </c>
      <c r="M54" s="33">
        <v>220.29</v>
      </c>
      <c r="N54" s="33">
        <v>223.2</v>
      </c>
      <c r="O54" s="33">
        <v>230.47</v>
      </c>
      <c r="P54" s="33">
        <v>216.34</v>
      </c>
      <c r="Q54" s="6">
        <v>5100</v>
      </c>
      <c r="R54" s="6">
        <v>5100</v>
      </c>
    </row>
    <row r="55" spans="1:18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6"/>
      <c r="R55" s="6"/>
    </row>
    <row r="56" spans="1:18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6"/>
      <c r="R56" s="6"/>
    </row>
    <row r="57" spans="1:18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R57" si="20">F58</f>
        <v>0</v>
      </c>
      <c r="G57" s="18">
        <f t="shared" si="20"/>
        <v>0</v>
      </c>
      <c r="H57" s="18">
        <f t="shared" si="20"/>
        <v>0</v>
      </c>
      <c r="I57" s="31">
        <f t="shared" si="3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18">
        <f t="shared" si="20"/>
        <v>0</v>
      </c>
      <c r="R57" s="18">
        <f t="shared" si="20"/>
        <v>0</v>
      </c>
    </row>
    <row r="58" spans="1:18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6"/>
      <c r="R58" s="6"/>
    </row>
    <row r="59" spans="1:18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R59" si="21">F60</f>
        <v>0</v>
      </c>
      <c r="G59" s="18">
        <f t="shared" si="21"/>
        <v>0</v>
      </c>
      <c r="H59" s="18">
        <f t="shared" si="21"/>
        <v>0</v>
      </c>
      <c r="I59" s="31">
        <f t="shared" si="3"/>
        <v>0</v>
      </c>
      <c r="J59" s="32">
        <f t="shared" si="21"/>
        <v>0</v>
      </c>
      <c r="K59" s="32">
        <f t="shared" si="21"/>
        <v>0</v>
      </c>
      <c r="L59" s="32">
        <f t="shared" si="21"/>
        <v>0</v>
      </c>
      <c r="M59" s="32">
        <f t="shared" si="21"/>
        <v>0</v>
      </c>
      <c r="N59" s="32">
        <f t="shared" si="21"/>
        <v>0</v>
      </c>
      <c r="O59" s="32">
        <f t="shared" si="21"/>
        <v>0</v>
      </c>
      <c r="P59" s="32">
        <f t="shared" si="21"/>
        <v>0</v>
      </c>
      <c r="Q59" s="18">
        <f t="shared" si="21"/>
        <v>0</v>
      </c>
      <c r="R59" s="18">
        <f t="shared" si="21"/>
        <v>0</v>
      </c>
    </row>
    <row r="60" spans="1:18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R60" si="22">F61+F63</f>
        <v>0</v>
      </c>
      <c r="G60" s="18">
        <f t="shared" si="22"/>
        <v>0</v>
      </c>
      <c r="H60" s="18">
        <f t="shared" si="22"/>
        <v>0</v>
      </c>
      <c r="I60" s="31">
        <f t="shared" si="3"/>
        <v>0</v>
      </c>
      <c r="J60" s="32">
        <f t="shared" si="22"/>
        <v>0</v>
      </c>
      <c r="K60" s="32">
        <f t="shared" si="22"/>
        <v>0</v>
      </c>
      <c r="L60" s="32">
        <f t="shared" si="22"/>
        <v>0</v>
      </c>
      <c r="M60" s="32">
        <f t="shared" si="22"/>
        <v>0</v>
      </c>
      <c r="N60" s="32">
        <f t="shared" si="22"/>
        <v>0</v>
      </c>
      <c r="O60" s="32">
        <f t="shared" si="22"/>
        <v>0</v>
      </c>
      <c r="P60" s="32">
        <f t="shared" si="22"/>
        <v>0</v>
      </c>
      <c r="Q60" s="18">
        <f t="shared" si="22"/>
        <v>0</v>
      </c>
      <c r="R60" s="18">
        <f t="shared" si="22"/>
        <v>0</v>
      </c>
    </row>
    <row r="61" spans="1:18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R61" si="23">F62</f>
        <v>0</v>
      </c>
      <c r="G61" s="18">
        <f t="shared" si="23"/>
        <v>0</v>
      </c>
      <c r="H61" s="18">
        <f t="shared" si="23"/>
        <v>0</v>
      </c>
      <c r="I61" s="31">
        <f t="shared" si="3"/>
        <v>0</v>
      </c>
      <c r="J61" s="32">
        <f t="shared" si="23"/>
        <v>0</v>
      </c>
      <c r="K61" s="32">
        <f t="shared" si="23"/>
        <v>0</v>
      </c>
      <c r="L61" s="32">
        <f t="shared" si="23"/>
        <v>0</v>
      </c>
      <c r="M61" s="32">
        <f t="shared" si="23"/>
        <v>0</v>
      </c>
      <c r="N61" s="32">
        <f t="shared" si="23"/>
        <v>0</v>
      </c>
      <c r="O61" s="32">
        <f t="shared" si="23"/>
        <v>0</v>
      </c>
      <c r="P61" s="32">
        <f t="shared" si="23"/>
        <v>0</v>
      </c>
      <c r="Q61" s="18">
        <f t="shared" si="23"/>
        <v>0</v>
      </c>
      <c r="R61" s="18">
        <f t="shared" si="23"/>
        <v>0</v>
      </c>
    </row>
    <row r="62" spans="1:18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6"/>
      <c r="R62" s="6"/>
    </row>
    <row r="63" spans="1:18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18"/>
      <c r="R63" s="18"/>
    </row>
    <row r="64" spans="1:18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R64" si="24">F65+F71</f>
        <v>0</v>
      </c>
      <c r="G64" s="18">
        <f t="shared" si="24"/>
        <v>0</v>
      </c>
      <c r="H64" s="18">
        <f t="shared" si="24"/>
        <v>0</v>
      </c>
      <c r="I64" s="31">
        <f t="shared" si="3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32">
        <f t="shared" si="24"/>
        <v>0</v>
      </c>
      <c r="N64" s="32">
        <f t="shared" si="24"/>
        <v>0</v>
      </c>
      <c r="O64" s="32">
        <f t="shared" si="24"/>
        <v>0</v>
      </c>
      <c r="P64" s="32">
        <f t="shared" si="24"/>
        <v>0</v>
      </c>
      <c r="Q64" s="18">
        <f t="shared" si="24"/>
        <v>0</v>
      </c>
      <c r="R64" s="18">
        <f t="shared" si="24"/>
        <v>0</v>
      </c>
    </row>
    <row r="65" spans="1:18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R65" si="25">F66+F69</f>
        <v>0</v>
      </c>
      <c r="G65" s="18">
        <f t="shared" si="25"/>
        <v>0</v>
      </c>
      <c r="H65" s="18">
        <f t="shared" si="25"/>
        <v>0</v>
      </c>
      <c r="I65" s="31">
        <f t="shared" si="3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18">
        <f t="shared" si="25"/>
        <v>0</v>
      </c>
      <c r="R65" s="18">
        <f t="shared" si="25"/>
        <v>0</v>
      </c>
    </row>
    <row r="66" spans="1:18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R67" si="26">F67</f>
        <v>0</v>
      </c>
      <c r="G66" s="18">
        <f t="shared" si="26"/>
        <v>0</v>
      </c>
      <c r="H66" s="18">
        <f t="shared" si="26"/>
        <v>0</v>
      </c>
      <c r="I66" s="31">
        <f t="shared" si="3"/>
        <v>0</v>
      </c>
      <c r="J66" s="32">
        <f t="shared" si="26"/>
        <v>0</v>
      </c>
      <c r="K66" s="32">
        <f t="shared" si="26"/>
        <v>0</v>
      </c>
      <c r="L66" s="32">
        <f t="shared" si="26"/>
        <v>0</v>
      </c>
      <c r="M66" s="32">
        <f t="shared" si="26"/>
        <v>0</v>
      </c>
      <c r="N66" s="32">
        <f t="shared" si="26"/>
        <v>0</v>
      </c>
      <c r="O66" s="32">
        <f t="shared" si="26"/>
        <v>0</v>
      </c>
      <c r="P66" s="32">
        <f t="shared" si="26"/>
        <v>0</v>
      </c>
      <c r="Q66" s="18">
        <f t="shared" si="26"/>
        <v>0</v>
      </c>
      <c r="R66" s="18">
        <f t="shared" si="26"/>
        <v>0</v>
      </c>
    </row>
    <row r="67" spans="1:18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26"/>
        <v>0</v>
      </c>
      <c r="G67" s="18">
        <f t="shared" si="26"/>
        <v>0</v>
      </c>
      <c r="H67" s="18">
        <f t="shared" si="26"/>
        <v>0</v>
      </c>
      <c r="I67" s="31">
        <f t="shared" si="3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2">
        <f t="shared" si="26"/>
        <v>0</v>
      </c>
      <c r="O67" s="32">
        <f t="shared" si="26"/>
        <v>0</v>
      </c>
      <c r="P67" s="32">
        <f t="shared" si="26"/>
        <v>0</v>
      </c>
      <c r="Q67" s="18">
        <f t="shared" si="26"/>
        <v>0</v>
      </c>
      <c r="R67" s="18">
        <f t="shared" si="26"/>
        <v>0</v>
      </c>
    </row>
    <row r="68" spans="1:18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6"/>
      <c r="R68" s="6"/>
    </row>
    <row r="69" spans="1:18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R69" si="27">F70</f>
        <v>0</v>
      </c>
      <c r="G69" s="18">
        <f t="shared" si="27"/>
        <v>0</v>
      </c>
      <c r="H69" s="18">
        <f t="shared" si="27"/>
        <v>0</v>
      </c>
      <c r="I69" s="31">
        <f t="shared" si="3"/>
        <v>0</v>
      </c>
      <c r="J69" s="32">
        <f t="shared" si="27"/>
        <v>0</v>
      </c>
      <c r="K69" s="32">
        <f t="shared" si="27"/>
        <v>0</v>
      </c>
      <c r="L69" s="32">
        <f t="shared" si="27"/>
        <v>0</v>
      </c>
      <c r="M69" s="32">
        <f t="shared" si="27"/>
        <v>0</v>
      </c>
      <c r="N69" s="32">
        <f t="shared" si="27"/>
        <v>0</v>
      </c>
      <c r="O69" s="32">
        <f t="shared" si="27"/>
        <v>0</v>
      </c>
      <c r="P69" s="32">
        <f t="shared" si="27"/>
        <v>0</v>
      </c>
      <c r="Q69" s="18">
        <f t="shared" si="27"/>
        <v>0</v>
      </c>
      <c r="R69" s="18">
        <f t="shared" si="27"/>
        <v>0</v>
      </c>
    </row>
    <row r="70" spans="1:18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6"/>
      <c r="R70" s="6"/>
    </row>
    <row r="71" spans="1:18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R71" si="28">F72</f>
        <v>0</v>
      </c>
      <c r="G71" s="18">
        <f t="shared" si="28"/>
        <v>0</v>
      </c>
      <c r="H71" s="18">
        <f t="shared" si="28"/>
        <v>0</v>
      </c>
      <c r="I71" s="31">
        <f t="shared" si="3"/>
        <v>0</v>
      </c>
      <c r="J71" s="32">
        <f t="shared" si="28"/>
        <v>0</v>
      </c>
      <c r="K71" s="32">
        <f t="shared" si="28"/>
        <v>0</v>
      </c>
      <c r="L71" s="32">
        <f t="shared" si="28"/>
        <v>0</v>
      </c>
      <c r="M71" s="32">
        <f t="shared" si="28"/>
        <v>0</v>
      </c>
      <c r="N71" s="32">
        <f t="shared" si="28"/>
        <v>0</v>
      </c>
      <c r="O71" s="32">
        <f t="shared" si="28"/>
        <v>0</v>
      </c>
      <c r="P71" s="32">
        <f t="shared" si="28"/>
        <v>0</v>
      </c>
      <c r="Q71" s="18">
        <f t="shared" si="28"/>
        <v>0</v>
      </c>
      <c r="R71" s="18">
        <f t="shared" si="28"/>
        <v>0</v>
      </c>
    </row>
    <row r="72" spans="1:18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29">SUM(J72:P72)</f>
        <v>0</v>
      </c>
      <c r="J72" s="32"/>
      <c r="K72" s="32"/>
      <c r="L72" s="32"/>
      <c r="M72" s="32"/>
      <c r="N72" s="32"/>
      <c r="O72" s="32"/>
      <c r="P72" s="32"/>
      <c r="Q72" s="18"/>
      <c r="R72" s="18"/>
    </row>
    <row r="73" spans="1:18" ht="21.75" x14ac:dyDescent="0.65">
      <c r="A73" s="1"/>
      <c r="B73" s="1"/>
      <c r="C73" s="1"/>
      <c r="D73" s="1"/>
      <c r="E73" s="1"/>
    </row>
    <row r="74" spans="1:18" ht="21.75" x14ac:dyDescent="0.65">
      <c r="A74" s="1"/>
      <c r="B74" s="1"/>
      <c r="C74" s="1"/>
      <c r="D74" s="1"/>
      <c r="E74" s="1"/>
    </row>
    <row r="75" spans="1:18" ht="21.75" x14ac:dyDescent="0.65">
      <c r="A75" s="1"/>
      <c r="B75" s="1"/>
      <c r="C75" s="1"/>
      <c r="D75" s="1"/>
      <c r="E75" s="1"/>
    </row>
    <row r="76" spans="1:18" ht="21.75" x14ac:dyDescent="0.65">
      <c r="A76" s="1"/>
      <c r="B76" s="1"/>
      <c r="C76" s="1"/>
      <c r="D76" s="1"/>
      <c r="E76" s="1"/>
    </row>
    <row r="77" spans="1:18" ht="21.75" x14ac:dyDescent="0.65">
      <c r="A77" s="1"/>
      <c r="B77" s="1"/>
      <c r="C77" s="1"/>
      <c r="D77" s="1"/>
      <c r="E77" s="1"/>
    </row>
    <row r="78" spans="1:18" ht="21.75" x14ac:dyDescent="0.65">
      <c r="A78" s="1"/>
      <c r="B78" s="1"/>
      <c r="C78" s="1"/>
      <c r="D78" s="1"/>
      <c r="E78" s="1"/>
    </row>
    <row r="79" spans="1:18" ht="21.75" x14ac:dyDescent="0.65">
      <c r="A79" s="1"/>
      <c r="B79" s="1"/>
      <c r="C79" s="1"/>
      <c r="D79" s="1"/>
      <c r="E79" s="1"/>
    </row>
    <row r="80" spans="1:18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71"/>
  <sheetViews>
    <sheetView zoomScale="80" zoomScaleNormal="80" zoomScalePageLayoutView="80" workbookViewId="0">
      <pane xSplit="4" ySplit="9" topLeftCell="E68" activePane="bottomRight" state="frozen"/>
      <selection pane="topRight" activeCell="E1" sqref="E1"/>
      <selection pane="bottomLeft" activeCell="A11" sqref="A11"/>
      <selection pane="bottomRight" activeCell="F5" sqref="F5"/>
    </sheetView>
  </sheetViews>
  <sheetFormatPr defaultColWidth="8.85546875" defaultRowHeight="15" outlineLevelCol="1" x14ac:dyDescent="0.25"/>
  <cols>
    <col min="1" max="3" width="7.140625" customWidth="1"/>
    <col min="4" max="4" width="39.28515625" customWidth="1"/>
    <col min="5" max="5" width="57.140625" customWidth="1"/>
    <col min="6" max="6" width="13.42578125" bestFit="1" customWidth="1"/>
    <col min="7" max="7" width="12.28515625" hidden="1" customWidth="1" outlineLevel="1"/>
    <col min="8" max="8" width="11.28515625" hidden="1" customWidth="1" outlineLevel="1"/>
    <col min="9" max="9" width="13.42578125" hidden="1" customWidth="1" outlineLevel="1"/>
    <col min="10" max="11" width="9.140625" hidden="1" customWidth="1" outlineLevel="1"/>
    <col min="12" max="12" width="10.140625" hidden="1" customWidth="1" outlineLevel="1"/>
    <col min="13" max="30" width="9.140625" hidden="1" customWidth="1" outlineLevel="1"/>
    <col min="31" max="31" width="13.42578125" bestFit="1" customWidth="1" collapsed="1"/>
    <col min="32" max="32" width="11.28515625" hidden="1" customWidth="1" outlineLevel="1"/>
    <col min="33" max="35" width="10.140625" hidden="1" customWidth="1" outlineLevel="1"/>
    <col min="36" max="36" width="8.85546875" hidden="1" customWidth="1" outlineLevel="1"/>
    <col min="37" max="37" width="10.140625" hidden="1" customWidth="1" outlineLevel="1"/>
    <col min="38" max="55" width="8.85546875" hidden="1" customWidth="1" outlineLevel="1"/>
    <col min="56" max="56" width="13.42578125" bestFit="1" customWidth="1" collapsed="1"/>
    <col min="57" max="57" width="11.28515625" hidden="1" customWidth="1" outlineLevel="1"/>
    <col min="58" max="60" width="10.140625" hidden="1" customWidth="1" outlineLevel="1"/>
    <col min="61" max="61" width="9.140625" hidden="1" customWidth="1" outlineLevel="1"/>
    <col min="62" max="62" width="10.140625" hidden="1" customWidth="1" outlineLevel="1"/>
    <col min="63" max="64" width="9.140625" hidden="1" customWidth="1" outlineLevel="1"/>
    <col min="65" max="65" width="10.140625" hidden="1" customWidth="1" outlineLevel="1"/>
    <col min="66" max="75" width="9.140625" hidden="1" customWidth="1" outlineLevel="1"/>
    <col min="76" max="76" width="10.140625" hidden="1" customWidth="1" outlineLevel="1"/>
    <col min="77" max="80" width="9.140625" hidden="1" customWidth="1" outlineLevel="1"/>
    <col min="81" max="81" width="13.140625" customWidth="1" collapsed="1"/>
    <col min="82" max="82" width="13.7109375" hidden="1" customWidth="1" outlineLevel="1"/>
    <col min="83" max="83" width="11.28515625" hidden="1" customWidth="1" outlineLevel="1"/>
    <col min="84" max="85" width="10.140625" hidden="1" customWidth="1" outlineLevel="1"/>
    <col min="86" max="86" width="8.85546875" hidden="1" customWidth="1" outlineLevel="1"/>
    <col min="87" max="87" width="10.140625" hidden="1" customWidth="1" outlineLevel="1"/>
    <col min="88" max="89" width="8.85546875" hidden="1" customWidth="1" outlineLevel="1"/>
    <col min="90" max="90" width="10.140625" hidden="1" customWidth="1" outlineLevel="1"/>
    <col min="91" max="100" width="8.85546875" hidden="1" customWidth="1" outlineLevel="1"/>
    <col min="101" max="101" width="10.140625" hidden="1" customWidth="1" outlineLevel="1"/>
    <col min="102" max="105" width="8.85546875" hidden="1" customWidth="1" outlineLevel="1"/>
    <col min="106" max="106" width="13.42578125" bestFit="1" customWidth="1" collapsed="1"/>
    <col min="107" max="107" width="12.28515625" hidden="1" customWidth="1" outlineLevel="1"/>
    <col min="108" max="110" width="11.28515625" hidden="1" customWidth="1" outlineLevel="1"/>
    <col min="111" max="111" width="10.140625" hidden="1" customWidth="1" outlineLevel="1"/>
    <col min="112" max="112" width="11.28515625" hidden="1" customWidth="1" outlineLevel="1"/>
    <col min="113" max="125" width="10.140625" hidden="1" customWidth="1" outlineLevel="1"/>
    <col min="126" max="126" width="11.28515625" hidden="1" customWidth="1" outlineLevel="1"/>
    <col min="127" max="130" width="10.140625" hidden="1" customWidth="1" outlineLevel="1"/>
    <col min="131" max="131" width="13.42578125" bestFit="1" customWidth="1" collapsed="1"/>
    <col min="132" max="132" width="12.28515625" hidden="1" customWidth="1" outlineLevel="1"/>
    <col min="133" max="135" width="11.28515625" hidden="1" customWidth="1" outlineLevel="1"/>
    <col min="136" max="136" width="10.140625" hidden="1" customWidth="1" outlineLevel="1"/>
    <col min="137" max="137" width="11.28515625" hidden="1" customWidth="1" outlineLevel="1"/>
    <col min="138" max="139" width="10.140625" hidden="1" customWidth="1" outlineLevel="1"/>
    <col min="140" max="140" width="11.28515625" hidden="1" customWidth="1" outlineLevel="1"/>
    <col min="141" max="142" width="10.140625" hidden="1" customWidth="1" outlineLevel="1"/>
    <col min="143" max="143" width="11.28515625" hidden="1" customWidth="1" outlineLevel="1"/>
    <col min="144" max="144" width="10.140625" hidden="1" customWidth="1" outlineLevel="1"/>
    <col min="145" max="145" width="11.28515625" hidden="1" customWidth="1" outlineLevel="1"/>
    <col min="146" max="150" width="10.140625" hidden="1" customWidth="1" outlineLevel="1"/>
    <col min="151" max="151" width="11.28515625" hidden="1" customWidth="1" outlineLevel="1"/>
    <col min="152" max="155" width="10.140625" hidden="1" customWidth="1" outlineLevel="1"/>
    <col min="156" max="156" width="8.85546875" collapsed="1"/>
  </cols>
  <sheetData>
    <row r="1" spans="1:155" ht="24.75" x14ac:dyDescent="0.75">
      <c r="A1" s="3" t="s">
        <v>54</v>
      </c>
    </row>
    <row r="2" spans="1:155" ht="24.75" x14ac:dyDescent="0.75">
      <c r="A2" s="3" t="s">
        <v>55</v>
      </c>
    </row>
    <row r="3" spans="1:155" ht="24.75" x14ac:dyDescent="0.75">
      <c r="A3" s="3" t="s">
        <v>56</v>
      </c>
    </row>
    <row r="4" spans="1:155" ht="81" x14ac:dyDescent="0.25">
      <c r="A4" s="67" t="s">
        <v>114</v>
      </c>
      <c r="B4" s="67" t="s">
        <v>115</v>
      </c>
      <c r="C4" s="67" t="s">
        <v>116</v>
      </c>
      <c r="D4" s="69" t="s">
        <v>0</v>
      </c>
      <c r="E4" s="62" t="s">
        <v>103</v>
      </c>
      <c r="F4" s="23" t="s">
        <v>400</v>
      </c>
      <c r="G4" s="24" t="s">
        <v>373</v>
      </c>
      <c r="H4" s="24" t="s">
        <v>374</v>
      </c>
      <c r="I4" s="24" t="s">
        <v>375</v>
      </c>
      <c r="J4" s="24" t="s">
        <v>138</v>
      </c>
      <c r="K4" s="24" t="s">
        <v>136</v>
      </c>
      <c r="L4" s="24" t="s">
        <v>134</v>
      </c>
      <c r="M4" s="24" t="s">
        <v>132</v>
      </c>
      <c r="N4" s="24" t="s">
        <v>130</v>
      </c>
      <c r="O4" s="24" t="s">
        <v>128</v>
      </c>
      <c r="P4" s="24" t="s">
        <v>126</v>
      </c>
      <c r="Q4" s="24" t="s">
        <v>124</v>
      </c>
      <c r="R4" s="24" t="s">
        <v>122</v>
      </c>
      <c r="S4" s="24" t="s">
        <v>120</v>
      </c>
      <c r="T4" s="24" t="s">
        <v>146</v>
      </c>
      <c r="U4" s="24" t="s">
        <v>144</v>
      </c>
      <c r="V4" s="24" t="s">
        <v>142</v>
      </c>
      <c r="W4" s="24" t="s">
        <v>140</v>
      </c>
      <c r="X4" s="24" t="s">
        <v>160</v>
      </c>
      <c r="Y4" s="24" t="s">
        <v>158</v>
      </c>
      <c r="Z4" s="24" t="s">
        <v>156</v>
      </c>
      <c r="AA4" s="24" t="s">
        <v>154</v>
      </c>
      <c r="AB4" s="24" t="s">
        <v>152</v>
      </c>
      <c r="AC4" s="24" t="s">
        <v>150</v>
      </c>
      <c r="AD4" s="24" t="s">
        <v>148</v>
      </c>
      <c r="AE4" s="23" t="s">
        <v>402</v>
      </c>
      <c r="AF4" s="24" t="s">
        <v>373</v>
      </c>
      <c r="AG4" s="24" t="s">
        <v>374</v>
      </c>
      <c r="AH4" s="24" t="s">
        <v>375</v>
      </c>
      <c r="AI4" s="24" t="s">
        <v>138</v>
      </c>
      <c r="AJ4" s="24" t="s">
        <v>136</v>
      </c>
      <c r="AK4" s="24" t="s">
        <v>134</v>
      </c>
      <c r="AL4" s="24" t="s">
        <v>132</v>
      </c>
      <c r="AM4" s="24" t="s">
        <v>130</v>
      </c>
      <c r="AN4" s="24" t="s">
        <v>128</v>
      </c>
      <c r="AO4" s="24" t="s">
        <v>126</v>
      </c>
      <c r="AP4" s="24" t="s">
        <v>124</v>
      </c>
      <c r="AQ4" s="24" t="s">
        <v>122</v>
      </c>
      <c r="AR4" s="24" t="s">
        <v>120</v>
      </c>
      <c r="AS4" s="24" t="s">
        <v>146</v>
      </c>
      <c r="AT4" s="24" t="s">
        <v>144</v>
      </c>
      <c r="AU4" s="24" t="s">
        <v>142</v>
      </c>
      <c r="AV4" s="24" t="s">
        <v>140</v>
      </c>
      <c r="AW4" s="24" t="s">
        <v>160</v>
      </c>
      <c r="AX4" s="24" t="s">
        <v>158</v>
      </c>
      <c r="AY4" s="24" t="s">
        <v>156</v>
      </c>
      <c r="AZ4" s="24" t="s">
        <v>154</v>
      </c>
      <c r="BA4" s="24" t="s">
        <v>152</v>
      </c>
      <c r="BB4" s="24" t="s">
        <v>150</v>
      </c>
      <c r="BC4" s="24" t="s">
        <v>148</v>
      </c>
      <c r="BD4" s="23" t="s">
        <v>406</v>
      </c>
      <c r="BE4" s="24" t="s">
        <v>373</v>
      </c>
      <c r="BF4" s="24" t="s">
        <v>374</v>
      </c>
      <c r="BG4" s="24" t="s">
        <v>375</v>
      </c>
      <c r="BH4" s="24" t="s">
        <v>138</v>
      </c>
      <c r="BI4" s="24" t="s">
        <v>136</v>
      </c>
      <c r="BJ4" s="24" t="s">
        <v>134</v>
      </c>
      <c r="BK4" s="24" t="s">
        <v>132</v>
      </c>
      <c r="BL4" s="24" t="s">
        <v>130</v>
      </c>
      <c r="BM4" s="24" t="s">
        <v>128</v>
      </c>
      <c r="BN4" s="24" t="s">
        <v>126</v>
      </c>
      <c r="BO4" s="24" t="s">
        <v>124</v>
      </c>
      <c r="BP4" s="24" t="s">
        <v>122</v>
      </c>
      <c r="BQ4" s="24" t="s">
        <v>120</v>
      </c>
      <c r="BR4" s="24" t="s">
        <v>146</v>
      </c>
      <c r="BS4" s="24" t="s">
        <v>144</v>
      </c>
      <c r="BT4" s="24" t="s">
        <v>142</v>
      </c>
      <c r="BU4" s="24" t="s">
        <v>140</v>
      </c>
      <c r="BV4" s="24" t="s">
        <v>160</v>
      </c>
      <c r="BW4" s="24" t="s">
        <v>158</v>
      </c>
      <c r="BX4" s="24" t="s">
        <v>156</v>
      </c>
      <c r="BY4" s="24" t="s">
        <v>154</v>
      </c>
      <c r="BZ4" s="24" t="s">
        <v>152</v>
      </c>
      <c r="CA4" s="24" t="s">
        <v>150</v>
      </c>
      <c r="CB4" s="24" t="s">
        <v>148</v>
      </c>
      <c r="CC4" s="23" t="s">
        <v>408</v>
      </c>
      <c r="CD4" s="24" t="s">
        <v>373</v>
      </c>
      <c r="CE4" s="24" t="s">
        <v>374</v>
      </c>
      <c r="CF4" s="24" t="s">
        <v>375</v>
      </c>
      <c r="CG4" s="24" t="s">
        <v>138</v>
      </c>
      <c r="CH4" s="24" t="s">
        <v>136</v>
      </c>
      <c r="CI4" s="24" t="s">
        <v>134</v>
      </c>
      <c r="CJ4" s="24" t="s">
        <v>132</v>
      </c>
      <c r="CK4" s="24" t="s">
        <v>130</v>
      </c>
      <c r="CL4" s="24" t="s">
        <v>128</v>
      </c>
      <c r="CM4" s="24" t="s">
        <v>126</v>
      </c>
      <c r="CN4" s="24" t="s">
        <v>124</v>
      </c>
      <c r="CO4" s="24" t="s">
        <v>122</v>
      </c>
      <c r="CP4" s="24" t="s">
        <v>120</v>
      </c>
      <c r="CQ4" s="24" t="s">
        <v>146</v>
      </c>
      <c r="CR4" s="24" t="s">
        <v>144</v>
      </c>
      <c r="CS4" s="24" t="s">
        <v>142</v>
      </c>
      <c r="CT4" s="24" t="s">
        <v>140</v>
      </c>
      <c r="CU4" s="24" t="s">
        <v>160</v>
      </c>
      <c r="CV4" s="24" t="s">
        <v>158</v>
      </c>
      <c r="CW4" s="24" t="s">
        <v>156</v>
      </c>
      <c r="CX4" s="24" t="s">
        <v>154</v>
      </c>
      <c r="CY4" s="24" t="s">
        <v>152</v>
      </c>
      <c r="CZ4" s="24" t="s">
        <v>150</v>
      </c>
      <c r="DA4" s="24" t="s">
        <v>148</v>
      </c>
      <c r="DB4" s="23" t="s">
        <v>410</v>
      </c>
      <c r="DC4" s="24" t="s">
        <v>373</v>
      </c>
      <c r="DD4" s="24" t="s">
        <v>374</v>
      </c>
      <c r="DE4" s="24" t="s">
        <v>375</v>
      </c>
      <c r="DF4" s="24" t="s">
        <v>138</v>
      </c>
      <c r="DG4" s="24" t="s">
        <v>136</v>
      </c>
      <c r="DH4" s="24" t="s">
        <v>134</v>
      </c>
      <c r="DI4" s="24" t="s">
        <v>132</v>
      </c>
      <c r="DJ4" s="24" t="s">
        <v>130</v>
      </c>
      <c r="DK4" s="24" t="s">
        <v>128</v>
      </c>
      <c r="DL4" s="24" t="s">
        <v>126</v>
      </c>
      <c r="DM4" s="24" t="s">
        <v>124</v>
      </c>
      <c r="DN4" s="24" t="s">
        <v>122</v>
      </c>
      <c r="DO4" s="24" t="s">
        <v>120</v>
      </c>
      <c r="DP4" s="24" t="s">
        <v>146</v>
      </c>
      <c r="DQ4" s="24" t="s">
        <v>144</v>
      </c>
      <c r="DR4" s="24" t="s">
        <v>142</v>
      </c>
      <c r="DS4" s="24" t="s">
        <v>140</v>
      </c>
      <c r="DT4" s="24" t="s">
        <v>160</v>
      </c>
      <c r="DU4" s="24" t="s">
        <v>158</v>
      </c>
      <c r="DV4" s="24" t="s">
        <v>156</v>
      </c>
      <c r="DW4" s="24" t="s">
        <v>154</v>
      </c>
      <c r="DX4" s="24" t="s">
        <v>152</v>
      </c>
      <c r="DY4" s="24" t="s">
        <v>150</v>
      </c>
      <c r="DZ4" s="24" t="s">
        <v>148</v>
      </c>
      <c r="EA4" s="23" t="s">
        <v>404</v>
      </c>
      <c r="EB4" s="24" t="s">
        <v>373</v>
      </c>
      <c r="EC4" s="24" t="s">
        <v>374</v>
      </c>
      <c r="ED4" s="24" t="s">
        <v>375</v>
      </c>
      <c r="EE4" s="24" t="s">
        <v>138</v>
      </c>
      <c r="EF4" s="24" t="s">
        <v>136</v>
      </c>
      <c r="EG4" s="24" t="s">
        <v>134</v>
      </c>
      <c r="EH4" s="24" t="s">
        <v>132</v>
      </c>
      <c r="EI4" s="24" t="s">
        <v>130</v>
      </c>
      <c r="EJ4" s="24" t="s">
        <v>128</v>
      </c>
      <c r="EK4" s="24" t="s">
        <v>126</v>
      </c>
      <c r="EL4" s="24" t="s">
        <v>124</v>
      </c>
      <c r="EM4" s="24" t="s">
        <v>122</v>
      </c>
      <c r="EN4" s="24" t="s">
        <v>120</v>
      </c>
      <c r="EO4" s="24" t="s">
        <v>146</v>
      </c>
      <c r="EP4" s="24" t="s">
        <v>144</v>
      </c>
      <c r="EQ4" s="24" t="s">
        <v>142</v>
      </c>
      <c r="ER4" s="24" t="s">
        <v>140</v>
      </c>
      <c r="ES4" s="24" t="s">
        <v>160</v>
      </c>
      <c r="ET4" s="24" t="s">
        <v>158</v>
      </c>
      <c r="EU4" s="24" t="s">
        <v>156</v>
      </c>
      <c r="EV4" s="24" t="s">
        <v>154</v>
      </c>
      <c r="EW4" s="24" t="s">
        <v>152</v>
      </c>
      <c r="EX4" s="24" t="s">
        <v>150</v>
      </c>
      <c r="EY4" s="24" t="s">
        <v>148</v>
      </c>
    </row>
    <row r="5" spans="1:155" ht="100.5" x14ac:dyDescent="0.25">
      <c r="A5" s="68"/>
      <c r="B5" s="68"/>
      <c r="C5" s="68"/>
      <c r="D5" s="70"/>
      <c r="E5" s="63"/>
      <c r="F5" s="23" t="s">
        <v>401</v>
      </c>
      <c r="G5" s="49" t="s">
        <v>376</v>
      </c>
      <c r="H5" s="49" t="s">
        <v>377</v>
      </c>
      <c r="I5" s="49" t="s">
        <v>378</v>
      </c>
      <c r="J5" s="49" t="s">
        <v>379</v>
      </c>
      <c r="K5" s="49" t="s">
        <v>380</v>
      </c>
      <c r="L5" s="49" t="s">
        <v>381</v>
      </c>
      <c r="M5" s="49" t="s">
        <v>382</v>
      </c>
      <c r="N5" s="49" t="s">
        <v>383</v>
      </c>
      <c r="O5" s="49" t="s">
        <v>384</v>
      </c>
      <c r="P5" s="49" t="s">
        <v>385</v>
      </c>
      <c r="Q5" s="49" t="s">
        <v>386</v>
      </c>
      <c r="R5" s="49" t="s">
        <v>387</v>
      </c>
      <c r="S5" s="49" t="s">
        <v>388</v>
      </c>
      <c r="T5" s="49" t="s">
        <v>389</v>
      </c>
      <c r="U5" s="49" t="s">
        <v>390</v>
      </c>
      <c r="V5" s="49" t="s">
        <v>391</v>
      </c>
      <c r="W5" s="49" t="s">
        <v>392</v>
      </c>
      <c r="X5" s="49" t="s">
        <v>393</v>
      </c>
      <c r="Y5" s="49" t="s">
        <v>394</v>
      </c>
      <c r="Z5" s="49" t="s">
        <v>395</v>
      </c>
      <c r="AA5" s="49" t="s">
        <v>396</v>
      </c>
      <c r="AB5" s="49" t="s">
        <v>397</v>
      </c>
      <c r="AC5" s="49" t="s">
        <v>398</v>
      </c>
      <c r="AD5" s="49" t="s">
        <v>399</v>
      </c>
      <c r="AE5" s="23" t="s">
        <v>403</v>
      </c>
      <c r="AF5" s="49" t="s">
        <v>376</v>
      </c>
      <c r="AG5" s="49" t="s">
        <v>377</v>
      </c>
      <c r="AH5" s="49" t="s">
        <v>378</v>
      </c>
      <c r="AI5" s="49" t="s">
        <v>379</v>
      </c>
      <c r="AJ5" s="49" t="s">
        <v>380</v>
      </c>
      <c r="AK5" s="49" t="s">
        <v>381</v>
      </c>
      <c r="AL5" s="49" t="s">
        <v>382</v>
      </c>
      <c r="AM5" s="49" t="s">
        <v>383</v>
      </c>
      <c r="AN5" s="49" t="s">
        <v>384</v>
      </c>
      <c r="AO5" s="49" t="s">
        <v>385</v>
      </c>
      <c r="AP5" s="49" t="s">
        <v>386</v>
      </c>
      <c r="AQ5" s="49" t="s">
        <v>387</v>
      </c>
      <c r="AR5" s="49" t="s">
        <v>388</v>
      </c>
      <c r="AS5" s="49" t="s">
        <v>389</v>
      </c>
      <c r="AT5" s="49" t="s">
        <v>390</v>
      </c>
      <c r="AU5" s="49" t="s">
        <v>391</v>
      </c>
      <c r="AV5" s="49" t="s">
        <v>392</v>
      </c>
      <c r="AW5" s="49" t="s">
        <v>393</v>
      </c>
      <c r="AX5" s="49" t="s">
        <v>394</v>
      </c>
      <c r="AY5" s="49" t="s">
        <v>395</v>
      </c>
      <c r="AZ5" s="49" t="s">
        <v>396</v>
      </c>
      <c r="BA5" s="49" t="s">
        <v>397</v>
      </c>
      <c r="BB5" s="49" t="s">
        <v>398</v>
      </c>
      <c r="BC5" s="49" t="s">
        <v>399</v>
      </c>
      <c r="BD5" s="23" t="s">
        <v>407</v>
      </c>
      <c r="BE5" s="49" t="s">
        <v>376</v>
      </c>
      <c r="BF5" s="49" t="s">
        <v>377</v>
      </c>
      <c r="BG5" s="49" t="s">
        <v>378</v>
      </c>
      <c r="BH5" s="49" t="s">
        <v>379</v>
      </c>
      <c r="BI5" s="49" t="s">
        <v>380</v>
      </c>
      <c r="BJ5" s="49" t="s">
        <v>381</v>
      </c>
      <c r="BK5" s="49" t="s">
        <v>382</v>
      </c>
      <c r="BL5" s="49" t="s">
        <v>383</v>
      </c>
      <c r="BM5" s="49" t="s">
        <v>384</v>
      </c>
      <c r="BN5" s="49" t="s">
        <v>385</v>
      </c>
      <c r="BO5" s="49" t="s">
        <v>386</v>
      </c>
      <c r="BP5" s="49" t="s">
        <v>387</v>
      </c>
      <c r="BQ5" s="49" t="s">
        <v>388</v>
      </c>
      <c r="BR5" s="49" t="s">
        <v>389</v>
      </c>
      <c r="BS5" s="49" t="s">
        <v>390</v>
      </c>
      <c r="BT5" s="49" t="s">
        <v>391</v>
      </c>
      <c r="BU5" s="49" t="s">
        <v>392</v>
      </c>
      <c r="BV5" s="49" t="s">
        <v>393</v>
      </c>
      <c r="BW5" s="49" t="s">
        <v>394</v>
      </c>
      <c r="BX5" s="49" t="s">
        <v>395</v>
      </c>
      <c r="BY5" s="49" t="s">
        <v>396</v>
      </c>
      <c r="BZ5" s="49" t="s">
        <v>397</v>
      </c>
      <c r="CA5" s="49" t="s">
        <v>398</v>
      </c>
      <c r="CB5" s="49" t="s">
        <v>399</v>
      </c>
      <c r="CC5" s="23" t="s">
        <v>409</v>
      </c>
      <c r="CD5" s="49" t="s">
        <v>376</v>
      </c>
      <c r="CE5" s="49" t="s">
        <v>377</v>
      </c>
      <c r="CF5" s="49" t="s">
        <v>378</v>
      </c>
      <c r="CG5" s="49" t="s">
        <v>379</v>
      </c>
      <c r="CH5" s="49" t="s">
        <v>380</v>
      </c>
      <c r="CI5" s="49" t="s">
        <v>381</v>
      </c>
      <c r="CJ5" s="49" t="s">
        <v>382</v>
      </c>
      <c r="CK5" s="49" t="s">
        <v>383</v>
      </c>
      <c r="CL5" s="49" t="s">
        <v>384</v>
      </c>
      <c r="CM5" s="49" t="s">
        <v>385</v>
      </c>
      <c r="CN5" s="49" t="s">
        <v>386</v>
      </c>
      <c r="CO5" s="49" t="s">
        <v>387</v>
      </c>
      <c r="CP5" s="49" t="s">
        <v>388</v>
      </c>
      <c r="CQ5" s="49" t="s">
        <v>389</v>
      </c>
      <c r="CR5" s="49" t="s">
        <v>390</v>
      </c>
      <c r="CS5" s="49" t="s">
        <v>391</v>
      </c>
      <c r="CT5" s="49" t="s">
        <v>392</v>
      </c>
      <c r="CU5" s="49" t="s">
        <v>393</v>
      </c>
      <c r="CV5" s="49" t="s">
        <v>394</v>
      </c>
      <c r="CW5" s="49" t="s">
        <v>395</v>
      </c>
      <c r="CX5" s="49" t="s">
        <v>396</v>
      </c>
      <c r="CY5" s="49" t="s">
        <v>397</v>
      </c>
      <c r="CZ5" s="49" t="s">
        <v>398</v>
      </c>
      <c r="DA5" s="49" t="s">
        <v>399</v>
      </c>
      <c r="DB5" s="23" t="s">
        <v>411</v>
      </c>
      <c r="DC5" s="49" t="s">
        <v>376</v>
      </c>
      <c r="DD5" s="49" t="s">
        <v>377</v>
      </c>
      <c r="DE5" s="49" t="s">
        <v>378</v>
      </c>
      <c r="DF5" s="49" t="s">
        <v>379</v>
      </c>
      <c r="DG5" s="49" t="s">
        <v>380</v>
      </c>
      <c r="DH5" s="49" t="s">
        <v>381</v>
      </c>
      <c r="DI5" s="49" t="s">
        <v>382</v>
      </c>
      <c r="DJ5" s="49" t="s">
        <v>383</v>
      </c>
      <c r="DK5" s="49" t="s">
        <v>384</v>
      </c>
      <c r="DL5" s="49" t="s">
        <v>385</v>
      </c>
      <c r="DM5" s="49" t="s">
        <v>386</v>
      </c>
      <c r="DN5" s="49" t="s">
        <v>387</v>
      </c>
      <c r="DO5" s="49" t="s">
        <v>388</v>
      </c>
      <c r="DP5" s="49" t="s">
        <v>389</v>
      </c>
      <c r="DQ5" s="49" t="s">
        <v>390</v>
      </c>
      <c r="DR5" s="49" t="s">
        <v>391</v>
      </c>
      <c r="DS5" s="49" t="s">
        <v>392</v>
      </c>
      <c r="DT5" s="49" t="s">
        <v>393</v>
      </c>
      <c r="DU5" s="49" t="s">
        <v>394</v>
      </c>
      <c r="DV5" s="49" t="s">
        <v>395</v>
      </c>
      <c r="DW5" s="49" t="s">
        <v>396</v>
      </c>
      <c r="DX5" s="49" t="s">
        <v>397</v>
      </c>
      <c r="DY5" s="49" t="s">
        <v>398</v>
      </c>
      <c r="DZ5" s="49" t="s">
        <v>399</v>
      </c>
      <c r="EA5" s="23" t="s">
        <v>405</v>
      </c>
      <c r="EB5" s="49" t="s">
        <v>376</v>
      </c>
      <c r="EC5" s="49" t="s">
        <v>377</v>
      </c>
      <c r="ED5" s="49" t="s">
        <v>378</v>
      </c>
      <c r="EE5" s="49" t="s">
        <v>379</v>
      </c>
      <c r="EF5" s="49" t="s">
        <v>380</v>
      </c>
      <c r="EG5" s="49" t="s">
        <v>381</v>
      </c>
      <c r="EH5" s="49" t="s">
        <v>382</v>
      </c>
      <c r="EI5" s="49" t="s">
        <v>383</v>
      </c>
      <c r="EJ5" s="49" t="s">
        <v>384</v>
      </c>
      <c r="EK5" s="49" t="s">
        <v>385</v>
      </c>
      <c r="EL5" s="49" t="s">
        <v>386</v>
      </c>
      <c r="EM5" s="49" t="s">
        <v>387</v>
      </c>
      <c r="EN5" s="49" t="s">
        <v>388</v>
      </c>
      <c r="EO5" s="49" t="s">
        <v>389</v>
      </c>
      <c r="EP5" s="49" t="s">
        <v>390</v>
      </c>
      <c r="EQ5" s="49" t="s">
        <v>391</v>
      </c>
      <c r="ER5" s="49" t="s">
        <v>392</v>
      </c>
      <c r="ES5" s="49" t="s">
        <v>393</v>
      </c>
      <c r="ET5" s="49" t="s">
        <v>394</v>
      </c>
      <c r="EU5" s="49" t="s">
        <v>395</v>
      </c>
      <c r="EV5" s="49" t="s">
        <v>396</v>
      </c>
      <c r="EW5" s="49" t="s">
        <v>397</v>
      </c>
      <c r="EX5" s="49" t="s">
        <v>398</v>
      </c>
      <c r="EY5" s="49" t="s">
        <v>399</v>
      </c>
    </row>
    <row r="6" spans="1:155" s="2" customFormat="1" ht="21.75" x14ac:dyDescent="0.65">
      <c r="A6" s="65" t="s">
        <v>4</v>
      </c>
      <c r="B6" s="65"/>
      <c r="C6" s="65"/>
      <c r="D6" s="65"/>
      <c r="E6" s="34" t="s">
        <v>118</v>
      </c>
      <c r="F6" s="33">
        <f>SUM(G6:AD6)</f>
        <v>356950</v>
      </c>
      <c r="G6" s="33">
        <f>'02.PP_Rev'!F7</f>
        <v>241000</v>
      </c>
      <c r="H6" s="33">
        <f>'03.KD_Rev'!F7</f>
        <v>14600</v>
      </c>
      <c r="I6" s="33">
        <f>'04.KC_Rev'!F7</f>
        <v>6817</v>
      </c>
      <c r="J6" s="33">
        <f>'05.BT_Rev'!F7</f>
        <v>7572</v>
      </c>
      <c r="K6" s="33">
        <f>'06.PV_Rev'!F7</f>
        <v>4327</v>
      </c>
      <c r="L6" s="33">
        <f>'07.SR_Rev'!F7</f>
        <v>10388</v>
      </c>
      <c r="M6" s="33">
        <f>'08.KT_Rev'!F7</f>
        <v>4183</v>
      </c>
      <c r="N6" s="33">
        <f>'09.TK_Rev'!F7</f>
        <v>4121</v>
      </c>
      <c r="O6" s="33">
        <f>'10.SV_Rev'!F7</f>
        <v>5244</v>
      </c>
      <c r="P6" s="33">
        <f>'11.PS_Rev'!F7</f>
        <v>3599</v>
      </c>
      <c r="Q6" s="33">
        <f>'12.KCh_Rev'!F7</f>
        <v>3296</v>
      </c>
      <c r="R6" s="33">
        <f>'13.KS_Rev'!F7</f>
        <v>4432</v>
      </c>
      <c r="S6" s="33">
        <f>'14.KP_Rev'!F7</f>
        <v>4779</v>
      </c>
      <c r="T6" s="33">
        <f>'15.PSH_Rev'!F7</f>
        <v>4240</v>
      </c>
      <c r="U6" s="33">
        <f>'16.KK_Rev'!F7</f>
        <v>4232</v>
      </c>
      <c r="V6" s="33">
        <f>'17.PVH_Rev'!F7</f>
        <v>4549</v>
      </c>
      <c r="W6" s="33">
        <f>'18.KT_Rev'!F7</f>
        <v>3826</v>
      </c>
      <c r="X6" s="33">
        <f>'19.RT_Rev'!F7</f>
        <v>3186</v>
      </c>
      <c r="Y6" s="33">
        <f>'20.MD_Rev'!F7</f>
        <v>3065</v>
      </c>
      <c r="Z6" s="33">
        <f>'21.BM_Rev'!F7</f>
        <v>5961</v>
      </c>
      <c r="AA6" s="33">
        <f>'22.ST_Rev'!F7</f>
        <v>3344</v>
      </c>
      <c r="AB6" s="33">
        <f>'23.KE_Rev'!F7</f>
        <v>3458</v>
      </c>
      <c r="AC6" s="33">
        <f>'24.PL_Rev'!F7</f>
        <v>3043</v>
      </c>
      <c r="AD6" s="33">
        <f>'25.OM_Rev'!F7</f>
        <v>3688</v>
      </c>
      <c r="AE6" s="33">
        <f>SUM(AF6:BC6)</f>
        <v>326370</v>
      </c>
      <c r="AF6" s="33">
        <f>'02.PP_Rev'!G7</f>
        <v>168500</v>
      </c>
      <c r="AG6" s="33">
        <f>'03.KD_Rev'!G7</f>
        <v>13328</v>
      </c>
      <c r="AH6" s="33">
        <f>'04.KC_Rev'!G7</f>
        <v>10000</v>
      </c>
      <c r="AI6" s="33">
        <f>'05.BT_Rev'!G7</f>
        <v>11201</v>
      </c>
      <c r="AJ6" s="33">
        <f>'06.PV_Rev'!G7</f>
        <v>6292</v>
      </c>
      <c r="AK6" s="33">
        <f>'07.SR_Rev'!G7</f>
        <v>10810</v>
      </c>
      <c r="AL6" s="33">
        <f>'08.KT_Rev'!G7</f>
        <v>5583</v>
      </c>
      <c r="AM6" s="33">
        <f>'09.TK_Rev'!G7</f>
        <v>5217</v>
      </c>
      <c r="AN6" s="33">
        <f>'10.SV_Rev'!G7</f>
        <v>8014</v>
      </c>
      <c r="AO6" s="33">
        <f>'11.PS_Rev'!G7</f>
        <v>6480</v>
      </c>
      <c r="AP6" s="33">
        <f>'12.KCh_Rev'!G7</f>
        <v>6420</v>
      </c>
      <c r="AQ6" s="33">
        <f>'13.KS_Rev'!G7</f>
        <v>7170</v>
      </c>
      <c r="AR6" s="33">
        <f>'14.KP_Rev'!G7</f>
        <v>6684</v>
      </c>
      <c r="AS6" s="33">
        <f>'15.PSH_Rev'!G7</f>
        <v>4181</v>
      </c>
      <c r="AT6" s="33">
        <f>'16.KK_Rev'!G7</f>
        <v>5597</v>
      </c>
      <c r="AU6" s="33">
        <f>'17.PVH_Rev'!G7</f>
        <v>7284</v>
      </c>
      <c r="AV6" s="33">
        <f>'18.KT_Rev'!G7</f>
        <v>6990</v>
      </c>
      <c r="AW6" s="33">
        <f>'19.RT_Rev'!G7</f>
        <v>6123</v>
      </c>
      <c r="AX6" s="33">
        <f>'20.MD_Rev'!G7</f>
        <v>3674</v>
      </c>
      <c r="AY6" s="33">
        <f>'21.BM_Rev'!G7</f>
        <v>9281</v>
      </c>
      <c r="AZ6" s="33">
        <f>'22.ST_Rev'!G7</f>
        <v>3990</v>
      </c>
      <c r="BA6" s="33">
        <f>'23.KE_Rev'!G7</f>
        <v>4584</v>
      </c>
      <c r="BB6" s="33">
        <f>'24.PL_Rev'!G7</f>
        <v>5155</v>
      </c>
      <c r="BC6" s="33">
        <f>'25.OM_Rev'!G7</f>
        <v>3812</v>
      </c>
      <c r="BD6" s="33">
        <f>SUM(BE6:CB6)</f>
        <v>387739</v>
      </c>
      <c r="BE6" s="33">
        <f>'02.PP_Rev'!H7</f>
        <v>205768</v>
      </c>
      <c r="BF6" s="33">
        <f>'03.KD_Rev'!H7</f>
        <v>13466</v>
      </c>
      <c r="BG6" s="33">
        <f>'04.KC_Rev'!H7</f>
        <v>13691</v>
      </c>
      <c r="BH6" s="33">
        <f>'05.BT_Rev'!H7</f>
        <v>12512</v>
      </c>
      <c r="BI6" s="33">
        <f>'06.PV_Rev'!H7</f>
        <v>8880</v>
      </c>
      <c r="BJ6" s="33">
        <f>'07.SR_Rev'!H7</f>
        <v>11918</v>
      </c>
      <c r="BK6" s="33">
        <f>'08.KT_Rev'!H7</f>
        <v>8142</v>
      </c>
      <c r="BL6" s="33">
        <f>'09.TK_Rev'!H7</f>
        <v>6068</v>
      </c>
      <c r="BM6" s="33">
        <f>'10.SV_Rev'!H7</f>
        <v>10731</v>
      </c>
      <c r="BN6" s="33">
        <f>'11.PS_Rev'!H7</f>
        <v>6801</v>
      </c>
      <c r="BO6" s="33">
        <f>'12.KCh_Rev'!H7</f>
        <v>9208</v>
      </c>
      <c r="BP6" s="33">
        <f>'13.KS_Rev'!H7</f>
        <v>7639</v>
      </c>
      <c r="BQ6" s="33">
        <f>'14.KP_Rev'!H7</f>
        <v>7053</v>
      </c>
      <c r="BR6" s="33">
        <f>'15.PSH_Rev'!H7</f>
        <v>5035</v>
      </c>
      <c r="BS6" s="33">
        <f>'16.KK_Rev'!H7</f>
        <v>6042</v>
      </c>
      <c r="BT6" s="33">
        <f>'17.PVH_Rev'!H7</f>
        <v>5775</v>
      </c>
      <c r="BU6" s="33">
        <f>'18.KT_Rev'!H7</f>
        <v>7433</v>
      </c>
      <c r="BV6" s="33">
        <f>'19.RT_Rev'!H7</f>
        <v>6224</v>
      </c>
      <c r="BW6" s="33">
        <f>'20.MD_Rev'!H7</f>
        <v>4735</v>
      </c>
      <c r="BX6" s="33">
        <f>'21.BM_Rev'!H7</f>
        <v>10791</v>
      </c>
      <c r="BY6" s="33">
        <f>'22.ST_Rev'!H7</f>
        <v>4458</v>
      </c>
      <c r="BZ6" s="33">
        <f>'23.KE_Rev'!H7</f>
        <v>4636</v>
      </c>
      <c r="CA6" s="33">
        <f>'24.PL_Rev'!H7</f>
        <v>6289</v>
      </c>
      <c r="CB6" s="33">
        <f>'25.OM_Rev'!H7</f>
        <v>4444</v>
      </c>
      <c r="CC6" s="33">
        <f>SUM(CD6:DA6)</f>
        <v>479830</v>
      </c>
      <c r="CD6" s="33">
        <f>'02.PP_Rev'!I7</f>
        <v>265570</v>
      </c>
      <c r="CE6" s="33">
        <f>'03.KD_Rev'!I7</f>
        <v>13773.000000000002</v>
      </c>
      <c r="CF6" s="33">
        <f>'04.KC_Rev'!I7</f>
        <v>15733.999999999996</v>
      </c>
      <c r="CG6" s="33">
        <f>'05.BT_Rev'!I7</f>
        <v>14443</v>
      </c>
      <c r="CH6" s="33">
        <f>'06.PV_Rev'!I7</f>
        <v>9783.0000000000018</v>
      </c>
      <c r="CI6" s="33">
        <f>'07.SR_Rev'!I7</f>
        <v>17845.000000000004</v>
      </c>
      <c r="CJ6" s="33">
        <f>'08.KT_Rev'!I7</f>
        <v>8777</v>
      </c>
      <c r="CK6" s="33">
        <f>'09.TK_Rev'!I7</f>
        <v>8523.0000000000018</v>
      </c>
      <c r="CL6" s="33">
        <f>'10.SV_Rev'!I7</f>
        <v>10999</v>
      </c>
      <c r="CM6" s="33">
        <f>'11.PS_Rev'!I7</f>
        <v>8881</v>
      </c>
      <c r="CN6" s="33">
        <f>'12.KCh_Rev'!I7</f>
        <v>9872</v>
      </c>
      <c r="CO6" s="33">
        <f>'13.KS_Rev'!I7</f>
        <v>8489</v>
      </c>
      <c r="CP6" s="33">
        <f>'14.KP_Rev'!I7</f>
        <v>7619.9999999999991</v>
      </c>
      <c r="CQ6" s="33">
        <f>'15.PSH_Rev'!I7</f>
        <v>5786</v>
      </c>
      <c r="CR6" s="33">
        <f>'16.KK_Rev'!I7</f>
        <v>6345.9999999999991</v>
      </c>
      <c r="CS6" s="33">
        <f>'17.PVH_Rev'!I7</f>
        <v>6148</v>
      </c>
      <c r="CT6" s="33">
        <f>'18.KT_Rev'!I7</f>
        <v>7930.0000000000009</v>
      </c>
      <c r="CU6" s="33">
        <f>'19.RT_Rev'!I7</f>
        <v>8825.0000000000018</v>
      </c>
      <c r="CV6" s="33">
        <f>'20.MD_Rev'!I7</f>
        <v>7018.0000000000009</v>
      </c>
      <c r="CW6" s="33">
        <f>'21.BM_Rev'!I7</f>
        <v>12348</v>
      </c>
      <c r="CX6" s="33">
        <f>'22.ST_Rev'!I7</f>
        <v>7463</v>
      </c>
      <c r="CY6" s="33">
        <f>'23.KE_Rev'!I7</f>
        <v>6270.9999999999991</v>
      </c>
      <c r="CZ6" s="33">
        <f>'24.PL_Rev'!I7</f>
        <v>6494</v>
      </c>
      <c r="DA6" s="33">
        <f>'25.OM_Rev'!I7</f>
        <v>4892</v>
      </c>
      <c r="DB6" s="33">
        <f>SUM(DC6:DZ6)</f>
        <v>572372</v>
      </c>
      <c r="DC6" s="33">
        <f>'02.PP_Rev'!U7</f>
        <v>365137</v>
      </c>
      <c r="DD6" s="33">
        <f>'03.KD_Rev'!V7</f>
        <v>14545</v>
      </c>
      <c r="DE6" s="33">
        <f>'04.KC_Rev'!AB7</f>
        <v>16835</v>
      </c>
      <c r="DF6" s="33">
        <f>'05.BT_Rev'!Y7</f>
        <v>14717</v>
      </c>
      <c r="DG6" s="33">
        <f>'06.PV_Rev'!X7</f>
        <v>8901</v>
      </c>
      <c r="DH6" s="33">
        <f>'07.SR_Rev'!W7</f>
        <v>20266</v>
      </c>
      <c r="DI6" s="33">
        <f>'08.KT_Rev'!S7</f>
        <v>8077</v>
      </c>
      <c r="DJ6" s="33">
        <f>'09.TK_Rev'!U7</f>
        <v>7806</v>
      </c>
      <c r="DK6" s="33">
        <f>'10.SV_Rev'!S7</f>
        <v>9882</v>
      </c>
      <c r="DL6" s="33">
        <f>'11.PS_Rev'!Q7</f>
        <v>7879</v>
      </c>
      <c r="DM6" s="33">
        <f>'12.KCh_Rev'!S7</f>
        <v>8679</v>
      </c>
      <c r="DN6" s="33">
        <f>'13.KS_Rev'!S7</f>
        <v>7721</v>
      </c>
      <c r="DO6" s="33">
        <f>'14.KP_Rev'!S7</f>
        <v>7107</v>
      </c>
      <c r="DP6" s="33">
        <f>'15.PSH_Rev'!O7</f>
        <v>6455</v>
      </c>
      <c r="DQ6" s="33">
        <f>'16.KK_Rev'!R7</f>
        <v>5988</v>
      </c>
      <c r="DR6" s="33">
        <f>'17.PVH_Rev'!S7</f>
        <v>5258</v>
      </c>
      <c r="DS6" s="33">
        <f>'18.KT_Rev'!Q7</f>
        <v>7372</v>
      </c>
      <c r="DT6" s="33">
        <f>'19.RT_Rev'!T7</f>
        <v>8022</v>
      </c>
      <c r="DU6" s="33">
        <f>'20.MD_Rev'!P7</f>
        <v>6077</v>
      </c>
      <c r="DV6" s="33">
        <f>'21.BM_Rev'!T7</f>
        <v>12424</v>
      </c>
      <c r="DW6" s="33">
        <f>'22.ST_Rev'!P7</f>
        <v>6615</v>
      </c>
      <c r="DX6" s="33">
        <f>'23.KE_Rev'!M7</f>
        <v>5339</v>
      </c>
      <c r="DY6" s="33">
        <f>'24.PL_Rev'!M7</f>
        <v>6801</v>
      </c>
      <c r="DZ6" s="33">
        <f>'25.OM_Rev'!P7</f>
        <v>4469</v>
      </c>
      <c r="EA6" s="33">
        <f>SUM(EB6:EY6)</f>
        <v>709490.05</v>
      </c>
      <c r="EB6" s="33">
        <f>'02.PP_Rev'!AG7</f>
        <v>458840.05</v>
      </c>
      <c r="EC6" s="33">
        <f>'03.KD_Rev'!W7</f>
        <v>20260</v>
      </c>
      <c r="ED6" s="33">
        <f>'04.KC_Rev'!AC7</f>
        <v>21000</v>
      </c>
      <c r="EE6" s="33">
        <f>'05.BT_Rev'!Z7</f>
        <v>19272</v>
      </c>
      <c r="EF6" s="33">
        <f>'06.PV_Rev'!Y7</f>
        <v>9003</v>
      </c>
      <c r="EG6" s="33">
        <f>'07.SR_Rev'!X7</f>
        <v>28367</v>
      </c>
      <c r="EH6" s="33">
        <f>'08.KT_Rev'!T7</f>
        <v>8442</v>
      </c>
      <c r="EI6" s="33">
        <f>'09.TK_Rev'!V7</f>
        <v>9008</v>
      </c>
      <c r="EJ6" s="33">
        <f>'10.SV_Rev'!T7</f>
        <v>10880</v>
      </c>
      <c r="EK6" s="33">
        <f>'11.PS_Rev'!R7</f>
        <v>7733</v>
      </c>
      <c r="EL6" s="33">
        <f>'12.KCh_Rev'!T7</f>
        <v>7310</v>
      </c>
      <c r="EM6" s="33">
        <f>'13.KS_Rev'!T7</f>
        <v>10314</v>
      </c>
      <c r="EN6" s="33">
        <f>'14.KP_Rev'!T7</f>
        <v>8247</v>
      </c>
      <c r="EO6" s="33">
        <f>'15.PSH_Rev'!P7</f>
        <v>16906</v>
      </c>
      <c r="EP6" s="33">
        <f>'16.KK_Rev'!S7</f>
        <v>6792</v>
      </c>
      <c r="EQ6" s="33">
        <f>'17.PVH_Rev'!T7</f>
        <v>6849</v>
      </c>
      <c r="ER6" s="33">
        <f>'18.KT_Rev'!R7</f>
        <v>7728</v>
      </c>
      <c r="ES6" s="33">
        <f>'19.RT_Rev'!U7</f>
        <v>7083</v>
      </c>
      <c r="ET6" s="33">
        <f>'20.MD_Rev'!Q7</f>
        <v>5640</v>
      </c>
      <c r="EU6" s="33">
        <f>'21.BM_Rev'!U7</f>
        <v>13383</v>
      </c>
      <c r="EV6" s="33">
        <f>'22.ST_Rev'!Q7</f>
        <v>6754</v>
      </c>
      <c r="EW6" s="33">
        <f>'23.KE_Rev'!N7</f>
        <v>6440</v>
      </c>
      <c r="EX6" s="33">
        <f>'24.PL_Rev'!N7</f>
        <v>6720</v>
      </c>
      <c r="EY6" s="33">
        <f>'25.OM_Rev'!Q7</f>
        <v>6519</v>
      </c>
    </row>
    <row r="7" spans="1:155" s="2" customFormat="1" ht="21.75" x14ac:dyDescent="0.65">
      <c r="A7" s="65" t="s">
        <v>111</v>
      </c>
      <c r="B7" s="65"/>
      <c r="C7" s="65"/>
      <c r="D7" s="65"/>
      <c r="E7" s="34" t="s">
        <v>58</v>
      </c>
      <c r="F7" s="33">
        <f t="shared" ref="F7:F70" si="0">SUM(G7:AD7)</f>
        <v>356950</v>
      </c>
      <c r="G7" s="33">
        <f>'02.PP_Rev'!F8</f>
        <v>241000</v>
      </c>
      <c r="H7" s="33">
        <f>'03.KD_Rev'!F8</f>
        <v>14600</v>
      </c>
      <c r="I7" s="33">
        <f>'04.KC_Rev'!F8</f>
        <v>6817</v>
      </c>
      <c r="J7" s="33">
        <f>'05.BT_Rev'!F8</f>
        <v>7572</v>
      </c>
      <c r="K7" s="33">
        <f>'06.PV_Rev'!F8</f>
        <v>4327</v>
      </c>
      <c r="L7" s="33">
        <f>'07.SR_Rev'!F8</f>
        <v>10388</v>
      </c>
      <c r="M7" s="33">
        <f>'08.KT_Rev'!F8</f>
        <v>4183</v>
      </c>
      <c r="N7" s="33">
        <f>'09.TK_Rev'!F8</f>
        <v>4121</v>
      </c>
      <c r="O7" s="33">
        <f>'10.SV_Rev'!F8</f>
        <v>5244</v>
      </c>
      <c r="P7" s="33">
        <f>'11.PS_Rev'!F8</f>
        <v>3599</v>
      </c>
      <c r="Q7" s="33">
        <f>'12.KCh_Rev'!F8</f>
        <v>3296</v>
      </c>
      <c r="R7" s="33">
        <f>'13.KS_Rev'!F8</f>
        <v>4432</v>
      </c>
      <c r="S7" s="33">
        <f>'14.KP_Rev'!F8</f>
        <v>4779</v>
      </c>
      <c r="T7" s="33">
        <f>'15.PSH_Rev'!F8</f>
        <v>4240</v>
      </c>
      <c r="U7" s="33">
        <f>'16.KK_Rev'!F8</f>
        <v>4232</v>
      </c>
      <c r="V7" s="33">
        <f>'17.PVH_Rev'!F8</f>
        <v>4549</v>
      </c>
      <c r="W7" s="33">
        <f>'18.KT_Rev'!F8</f>
        <v>3826</v>
      </c>
      <c r="X7" s="33">
        <f>'19.RT_Rev'!F8</f>
        <v>3186</v>
      </c>
      <c r="Y7" s="33">
        <f>'20.MD_Rev'!F8</f>
        <v>3065</v>
      </c>
      <c r="Z7" s="33">
        <f>'21.BM_Rev'!F8</f>
        <v>5961</v>
      </c>
      <c r="AA7" s="33">
        <f>'22.ST_Rev'!F8</f>
        <v>3344</v>
      </c>
      <c r="AB7" s="33">
        <f>'23.KE_Rev'!F8</f>
        <v>3458</v>
      </c>
      <c r="AC7" s="33">
        <f>'24.PL_Rev'!F8</f>
        <v>3043</v>
      </c>
      <c r="AD7" s="33">
        <f>'25.OM_Rev'!F8</f>
        <v>3688</v>
      </c>
      <c r="AE7" s="33">
        <f t="shared" ref="AE7:AE70" si="1">SUM(AF7:BC7)</f>
        <v>326370</v>
      </c>
      <c r="AF7" s="33">
        <f>'02.PP_Rev'!G8</f>
        <v>168500</v>
      </c>
      <c r="AG7" s="33">
        <f>'03.KD_Rev'!G8</f>
        <v>13328</v>
      </c>
      <c r="AH7" s="33">
        <f>'04.KC_Rev'!G8</f>
        <v>10000</v>
      </c>
      <c r="AI7" s="33">
        <f>'05.BT_Rev'!G8</f>
        <v>11201</v>
      </c>
      <c r="AJ7" s="33">
        <f>'06.PV_Rev'!G8</f>
        <v>6292</v>
      </c>
      <c r="AK7" s="33">
        <f>'07.SR_Rev'!G8</f>
        <v>10810</v>
      </c>
      <c r="AL7" s="33">
        <f>'08.KT_Rev'!G8</f>
        <v>5583</v>
      </c>
      <c r="AM7" s="33">
        <f>'09.TK_Rev'!G8</f>
        <v>5217</v>
      </c>
      <c r="AN7" s="33">
        <f>'10.SV_Rev'!G8</f>
        <v>8014</v>
      </c>
      <c r="AO7" s="33">
        <f>'11.PS_Rev'!G8</f>
        <v>6480</v>
      </c>
      <c r="AP7" s="33">
        <f>'12.KCh_Rev'!G8</f>
        <v>6420</v>
      </c>
      <c r="AQ7" s="33">
        <f>'13.KS_Rev'!G8</f>
        <v>7170</v>
      </c>
      <c r="AR7" s="33">
        <f>'14.KP_Rev'!G8</f>
        <v>6684</v>
      </c>
      <c r="AS7" s="33">
        <f>'15.PSH_Rev'!G8</f>
        <v>4181</v>
      </c>
      <c r="AT7" s="33">
        <f>'16.KK_Rev'!G8</f>
        <v>5597</v>
      </c>
      <c r="AU7" s="33">
        <f>'17.PVH_Rev'!G8</f>
        <v>7284</v>
      </c>
      <c r="AV7" s="33">
        <f>'18.KT_Rev'!G8</f>
        <v>6990</v>
      </c>
      <c r="AW7" s="33">
        <f>'19.RT_Rev'!G8</f>
        <v>6123</v>
      </c>
      <c r="AX7" s="33">
        <f>'20.MD_Rev'!G8</f>
        <v>3674</v>
      </c>
      <c r="AY7" s="33">
        <f>'21.BM_Rev'!G8</f>
        <v>9281</v>
      </c>
      <c r="AZ7" s="33">
        <f>'22.ST_Rev'!G8</f>
        <v>3990</v>
      </c>
      <c r="BA7" s="33">
        <f>'23.KE_Rev'!G8</f>
        <v>4584</v>
      </c>
      <c r="BB7" s="33">
        <f>'24.PL_Rev'!G8</f>
        <v>5155</v>
      </c>
      <c r="BC7" s="33">
        <f>'25.OM_Rev'!G8</f>
        <v>3812</v>
      </c>
      <c r="BD7" s="33">
        <f t="shared" ref="BD7:BD70" si="2">SUM(BE7:CB7)</f>
        <v>387739</v>
      </c>
      <c r="BE7" s="33">
        <f>'02.PP_Rev'!H8</f>
        <v>205768</v>
      </c>
      <c r="BF7" s="33">
        <f>'03.KD_Rev'!H8</f>
        <v>13466</v>
      </c>
      <c r="BG7" s="33">
        <f>'04.KC_Rev'!H8</f>
        <v>13691</v>
      </c>
      <c r="BH7" s="33">
        <f>'05.BT_Rev'!H8</f>
        <v>12512</v>
      </c>
      <c r="BI7" s="33">
        <f>'06.PV_Rev'!H8</f>
        <v>8880</v>
      </c>
      <c r="BJ7" s="33">
        <f>'07.SR_Rev'!H8</f>
        <v>11918</v>
      </c>
      <c r="BK7" s="33">
        <f>'08.KT_Rev'!H8</f>
        <v>8142</v>
      </c>
      <c r="BL7" s="33">
        <f>'09.TK_Rev'!H8</f>
        <v>6068</v>
      </c>
      <c r="BM7" s="33">
        <f>'10.SV_Rev'!H8</f>
        <v>10731</v>
      </c>
      <c r="BN7" s="33">
        <f>'11.PS_Rev'!H8</f>
        <v>6801</v>
      </c>
      <c r="BO7" s="33">
        <f>'12.KCh_Rev'!H8</f>
        <v>9208</v>
      </c>
      <c r="BP7" s="33">
        <f>'13.KS_Rev'!H8</f>
        <v>7639</v>
      </c>
      <c r="BQ7" s="33">
        <f>'14.KP_Rev'!H8</f>
        <v>7053</v>
      </c>
      <c r="BR7" s="33">
        <f>'15.PSH_Rev'!H8</f>
        <v>5035</v>
      </c>
      <c r="BS7" s="33">
        <f>'16.KK_Rev'!H8</f>
        <v>6042</v>
      </c>
      <c r="BT7" s="33">
        <f>'17.PVH_Rev'!H8</f>
        <v>5775</v>
      </c>
      <c r="BU7" s="33">
        <f>'18.KT_Rev'!H8</f>
        <v>7433</v>
      </c>
      <c r="BV7" s="33">
        <f>'19.RT_Rev'!H8</f>
        <v>6224</v>
      </c>
      <c r="BW7" s="33">
        <f>'20.MD_Rev'!H8</f>
        <v>4735</v>
      </c>
      <c r="BX7" s="33">
        <f>'21.BM_Rev'!H8</f>
        <v>10791</v>
      </c>
      <c r="BY7" s="33">
        <f>'22.ST_Rev'!H8</f>
        <v>4458</v>
      </c>
      <c r="BZ7" s="33">
        <f>'23.KE_Rev'!H8</f>
        <v>4636</v>
      </c>
      <c r="CA7" s="33">
        <f>'24.PL_Rev'!H8</f>
        <v>6289</v>
      </c>
      <c r="CB7" s="33">
        <f>'25.OM_Rev'!H8</f>
        <v>4444</v>
      </c>
      <c r="CC7" s="33">
        <f t="shared" ref="CC7:CC70" si="3">SUM(CD7:DA7)</f>
        <v>479830</v>
      </c>
      <c r="CD7" s="33">
        <f>'02.PP_Rev'!I8</f>
        <v>265570</v>
      </c>
      <c r="CE7" s="33">
        <f>'03.KD_Rev'!I8</f>
        <v>13773.000000000002</v>
      </c>
      <c r="CF7" s="33">
        <f>'04.KC_Rev'!I8</f>
        <v>15733.999999999996</v>
      </c>
      <c r="CG7" s="33">
        <f>'05.BT_Rev'!I8</f>
        <v>14443</v>
      </c>
      <c r="CH7" s="33">
        <f>'06.PV_Rev'!I8</f>
        <v>9783.0000000000018</v>
      </c>
      <c r="CI7" s="33">
        <f>'07.SR_Rev'!I8</f>
        <v>17845.000000000004</v>
      </c>
      <c r="CJ7" s="33">
        <f>'08.KT_Rev'!I8</f>
        <v>8777</v>
      </c>
      <c r="CK7" s="33">
        <f>'09.TK_Rev'!I8</f>
        <v>8523.0000000000018</v>
      </c>
      <c r="CL7" s="33">
        <f>'10.SV_Rev'!I8</f>
        <v>10999</v>
      </c>
      <c r="CM7" s="33">
        <f>'11.PS_Rev'!I8</f>
        <v>8881</v>
      </c>
      <c r="CN7" s="33">
        <f>'12.KCh_Rev'!I8</f>
        <v>9872</v>
      </c>
      <c r="CO7" s="33">
        <f>'13.KS_Rev'!I8</f>
        <v>8489</v>
      </c>
      <c r="CP7" s="33">
        <f>'14.KP_Rev'!I8</f>
        <v>7619.9999999999991</v>
      </c>
      <c r="CQ7" s="33">
        <f>'15.PSH_Rev'!I8</f>
        <v>5786</v>
      </c>
      <c r="CR7" s="33">
        <f>'16.KK_Rev'!I8</f>
        <v>6345.9999999999991</v>
      </c>
      <c r="CS7" s="33">
        <f>'17.PVH_Rev'!I8</f>
        <v>6148</v>
      </c>
      <c r="CT7" s="33">
        <f>'18.KT_Rev'!I8</f>
        <v>7930.0000000000009</v>
      </c>
      <c r="CU7" s="33">
        <f>'19.RT_Rev'!I8</f>
        <v>8825.0000000000018</v>
      </c>
      <c r="CV7" s="33">
        <f>'20.MD_Rev'!I8</f>
        <v>7018.0000000000009</v>
      </c>
      <c r="CW7" s="33">
        <f>'21.BM_Rev'!I8</f>
        <v>12348</v>
      </c>
      <c r="CX7" s="33">
        <f>'22.ST_Rev'!I8</f>
        <v>7463</v>
      </c>
      <c r="CY7" s="33">
        <f>'23.KE_Rev'!I8</f>
        <v>6270.9999999999991</v>
      </c>
      <c r="CZ7" s="33">
        <f>'24.PL_Rev'!I8</f>
        <v>6494</v>
      </c>
      <c r="DA7" s="33">
        <f>'25.OM_Rev'!I8</f>
        <v>4892</v>
      </c>
      <c r="DB7" s="33">
        <f t="shared" ref="DB7:DB70" si="4">SUM(DC7:DZ7)</f>
        <v>572372</v>
      </c>
      <c r="DC7" s="33">
        <f>'02.PP_Rev'!U8</f>
        <v>365137</v>
      </c>
      <c r="DD7" s="33">
        <f>'03.KD_Rev'!V8</f>
        <v>14545</v>
      </c>
      <c r="DE7" s="33">
        <f>'04.KC_Rev'!AB8</f>
        <v>16835</v>
      </c>
      <c r="DF7" s="33">
        <f>'05.BT_Rev'!Y8</f>
        <v>14717</v>
      </c>
      <c r="DG7" s="33">
        <f>'06.PV_Rev'!X8</f>
        <v>8901</v>
      </c>
      <c r="DH7" s="33">
        <f>'07.SR_Rev'!W8</f>
        <v>20266</v>
      </c>
      <c r="DI7" s="33">
        <f>'08.KT_Rev'!S8</f>
        <v>8077</v>
      </c>
      <c r="DJ7" s="33">
        <f>'09.TK_Rev'!U8</f>
        <v>7806</v>
      </c>
      <c r="DK7" s="33">
        <f>'10.SV_Rev'!S8</f>
        <v>9882</v>
      </c>
      <c r="DL7" s="33">
        <f>'11.PS_Rev'!Q8</f>
        <v>7879</v>
      </c>
      <c r="DM7" s="33">
        <f>'12.KCh_Rev'!S8</f>
        <v>8679</v>
      </c>
      <c r="DN7" s="33">
        <f>'13.KS_Rev'!S8</f>
        <v>7721</v>
      </c>
      <c r="DO7" s="33">
        <f>'14.KP_Rev'!S8</f>
        <v>7107</v>
      </c>
      <c r="DP7" s="33">
        <f>'15.PSH_Rev'!O8</f>
        <v>6455</v>
      </c>
      <c r="DQ7" s="33">
        <f>'16.KK_Rev'!R8</f>
        <v>5988</v>
      </c>
      <c r="DR7" s="33">
        <f>'17.PVH_Rev'!S8</f>
        <v>5258</v>
      </c>
      <c r="DS7" s="33">
        <f>'18.KT_Rev'!Q8</f>
        <v>7372</v>
      </c>
      <c r="DT7" s="33">
        <f>'19.RT_Rev'!T8</f>
        <v>8022</v>
      </c>
      <c r="DU7" s="33">
        <f>'20.MD_Rev'!P8</f>
        <v>6077</v>
      </c>
      <c r="DV7" s="33">
        <f>'21.BM_Rev'!T8</f>
        <v>12424</v>
      </c>
      <c r="DW7" s="33">
        <f>'22.ST_Rev'!P8</f>
        <v>6615</v>
      </c>
      <c r="DX7" s="33">
        <f>'23.KE_Rev'!M8</f>
        <v>5339</v>
      </c>
      <c r="DY7" s="33">
        <f>'24.PL_Rev'!M8</f>
        <v>6801</v>
      </c>
      <c r="DZ7" s="33">
        <f>'25.OM_Rev'!P8</f>
        <v>4469</v>
      </c>
      <c r="EA7" s="33">
        <f t="shared" ref="EA7:EA70" si="5">SUM(EB7:EY7)</f>
        <v>709490.05</v>
      </c>
      <c r="EB7" s="33">
        <f>'02.PP_Rev'!AG8</f>
        <v>458840.05</v>
      </c>
      <c r="EC7" s="33">
        <f>'03.KD_Rev'!W8</f>
        <v>20260</v>
      </c>
      <c r="ED7" s="33">
        <f>'04.KC_Rev'!AC8</f>
        <v>21000</v>
      </c>
      <c r="EE7" s="33">
        <f>'05.BT_Rev'!Z8</f>
        <v>19272</v>
      </c>
      <c r="EF7" s="33">
        <f>'06.PV_Rev'!Y8</f>
        <v>9003</v>
      </c>
      <c r="EG7" s="33">
        <f>'07.SR_Rev'!X8</f>
        <v>28367</v>
      </c>
      <c r="EH7" s="33">
        <f>'08.KT_Rev'!T8</f>
        <v>8442</v>
      </c>
      <c r="EI7" s="33">
        <f>'09.TK_Rev'!V8</f>
        <v>9008</v>
      </c>
      <c r="EJ7" s="33">
        <f>'10.SV_Rev'!T8</f>
        <v>10880</v>
      </c>
      <c r="EK7" s="33">
        <f>'11.PS_Rev'!R8</f>
        <v>7733</v>
      </c>
      <c r="EL7" s="33">
        <f>'12.KCh_Rev'!T8</f>
        <v>7310</v>
      </c>
      <c r="EM7" s="33">
        <f>'13.KS_Rev'!T8</f>
        <v>10314</v>
      </c>
      <c r="EN7" s="33">
        <f>'14.KP_Rev'!T8</f>
        <v>8247</v>
      </c>
      <c r="EO7" s="33">
        <f>'15.PSH_Rev'!P8</f>
        <v>16906</v>
      </c>
      <c r="EP7" s="33">
        <f>'16.KK_Rev'!S8</f>
        <v>6792</v>
      </c>
      <c r="EQ7" s="33">
        <f>'17.PVH_Rev'!T8</f>
        <v>6849</v>
      </c>
      <c r="ER7" s="33">
        <f>'18.KT_Rev'!R8</f>
        <v>7728</v>
      </c>
      <c r="ES7" s="33">
        <f>'19.RT_Rev'!U8</f>
        <v>7083</v>
      </c>
      <c r="ET7" s="33">
        <f>'20.MD_Rev'!Q8</f>
        <v>5640</v>
      </c>
      <c r="EU7" s="33">
        <f>'21.BM_Rev'!U8</f>
        <v>13383</v>
      </c>
      <c r="EV7" s="33">
        <f>'22.ST_Rev'!Q8</f>
        <v>6754</v>
      </c>
      <c r="EW7" s="33">
        <f>'23.KE_Rev'!N8</f>
        <v>6440</v>
      </c>
      <c r="EX7" s="33">
        <f>'24.PL_Rev'!N8</f>
        <v>6720</v>
      </c>
      <c r="EY7" s="33">
        <f>'25.OM_Rev'!Q8</f>
        <v>6519</v>
      </c>
    </row>
    <row r="8" spans="1:155" s="2" customFormat="1" ht="21.75" x14ac:dyDescent="0.65">
      <c r="A8" s="65" t="s">
        <v>5</v>
      </c>
      <c r="B8" s="65"/>
      <c r="C8" s="65"/>
      <c r="D8" s="65"/>
      <c r="E8" s="34" t="s">
        <v>57</v>
      </c>
      <c r="F8" s="33">
        <f t="shared" si="0"/>
        <v>356950</v>
      </c>
      <c r="G8" s="33">
        <f>'02.PP_Rev'!F9</f>
        <v>241000</v>
      </c>
      <c r="H8" s="33">
        <f>'03.KD_Rev'!F9</f>
        <v>14600</v>
      </c>
      <c r="I8" s="33">
        <f>'04.KC_Rev'!F9</f>
        <v>6817</v>
      </c>
      <c r="J8" s="33">
        <f>'05.BT_Rev'!F9</f>
        <v>7572</v>
      </c>
      <c r="K8" s="33">
        <f>'06.PV_Rev'!F9</f>
        <v>4327</v>
      </c>
      <c r="L8" s="33">
        <f>'07.SR_Rev'!F9</f>
        <v>10388</v>
      </c>
      <c r="M8" s="33">
        <f>'08.KT_Rev'!F9</f>
        <v>4183</v>
      </c>
      <c r="N8" s="33">
        <f>'09.TK_Rev'!F9</f>
        <v>4121</v>
      </c>
      <c r="O8" s="33">
        <f>'10.SV_Rev'!F9</f>
        <v>5244</v>
      </c>
      <c r="P8" s="33">
        <f>'11.PS_Rev'!F9</f>
        <v>3599</v>
      </c>
      <c r="Q8" s="33">
        <f>'12.KCh_Rev'!F9</f>
        <v>3296</v>
      </c>
      <c r="R8" s="33">
        <f>'13.KS_Rev'!F9</f>
        <v>4432</v>
      </c>
      <c r="S8" s="33">
        <f>'14.KP_Rev'!F9</f>
        <v>4779</v>
      </c>
      <c r="T8" s="33">
        <f>'15.PSH_Rev'!F9</f>
        <v>4240</v>
      </c>
      <c r="U8" s="33">
        <f>'16.KK_Rev'!F9</f>
        <v>4232</v>
      </c>
      <c r="V8" s="33">
        <f>'17.PVH_Rev'!F9</f>
        <v>4549</v>
      </c>
      <c r="W8" s="33">
        <f>'18.KT_Rev'!F9</f>
        <v>3826</v>
      </c>
      <c r="X8" s="33">
        <f>'19.RT_Rev'!F9</f>
        <v>3186</v>
      </c>
      <c r="Y8" s="33">
        <f>'20.MD_Rev'!F9</f>
        <v>3065</v>
      </c>
      <c r="Z8" s="33">
        <f>'21.BM_Rev'!F9</f>
        <v>5961</v>
      </c>
      <c r="AA8" s="33">
        <f>'22.ST_Rev'!F9</f>
        <v>3344</v>
      </c>
      <c r="AB8" s="33">
        <f>'23.KE_Rev'!F9</f>
        <v>3458</v>
      </c>
      <c r="AC8" s="33">
        <f>'24.PL_Rev'!F9</f>
        <v>3043</v>
      </c>
      <c r="AD8" s="33">
        <f>'25.OM_Rev'!F9</f>
        <v>3688</v>
      </c>
      <c r="AE8" s="33">
        <f t="shared" si="1"/>
        <v>326370</v>
      </c>
      <c r="AF8" s="33">
        <f>'02.PP_Rev'!G9</f>
        <v>168500</v>
      </c>
      <c r="AG8" s="33">
        <f>'03.KD_Rev'!G9</f>
        <v>13328</v>
      </c>
      <c r="AH8" s="33">
        <f>'04.KC_Rev'!G9</f>
        <v>10000</v>
      </c>
      <c r="AI8" s="33">
        <f>'05.BT_Rev'!G9</f>
        <v>11201</v>
      </c>
      <c r="AJ8" s="33">
        <f>'06.PV_Rev'!G9</f>
        <v>6292</v>
      </c>
      <c r="AK8" s="33">
        <f>'07.SR_Rev'!G9</f>
        <v>10810</v>
      </c>
      <c r="AL8" s="33">
        <f>'08.KT_Rev'!G9</f>
        <v>5583</v>
      </c>
      <c r="AM8" s="33">
        <f>'09.TK_Rev'!G9</f>
        <v>5217</v>
      </c>
      <c r="AN8" s="33">
        <f>'10.SV_Rev'!G9</f>
        <v>8014</v>
      </c>
      <c r="AO8" s="33">
        <f>'11.PS_Rev'!G9</f>
        <v>6480</v>
      </c>
      <c r="AP8" s="33">
        <f>'12.KCh_Rev'!G9</f>
        <v>6420</v>
      </c>
      <c r="AQ8" s="33">
        <f>'13.KS_Rev'!G9</f>
        <v>7170</v>
      </c>
      <c r="AR8" s="33">
        <f>'14.KP_Rev'!G9</f>
        <v>6684</v>
      </c>
      <c r="AS8" s="33">
        <f>'15.PSH_Rev'!G9</f>
        <v>4181</v>
      </c>
      <c r="AT8" s="33">
        <f>'16.KK_Rev'!G9</f>
        <v>5597</v>
      </c>
      <c r="AU8" s="33">
        <f>'17.PVH_Rev'!G9</f>
        <v>7284</v>
      </c>
      <c r="AV8" s="33">
        <f>'18.KT_Rev'!G9</f>
        <v>6990</v>
      </c>
      <c r="AW8" s="33">
        <f>'19.RT_Rev'!G9</f>
        <v>6123</v>
      </c>
      <c r="AX8" s="33">
        <f>'20.MD_Rev'!G9</f>
        <v>3674</v>
      </c>
      <c r="AY8" s="33">
        <f>'21.BM_Rev'!G9</f>
        <v>9281</v>
      </c>
      <c r="AZ8" s="33">
        <f>'22.ST_Rev'!G9</f>
        <v>3990</v>
      </c>
      <c r="BA8" s="33">
        <f>'23.KE_Rev'!G9</f>
        <v>4584</v>
      </c>
      <c r="BB8" s="33">
        <f>'24.PL_Rev'!G9</f>
        <v>5155</v>
      </c>
      <c r="BC8" s="33">
        <f>'25.OM_Rev'!G9</f>
        <v>3812</v>
      </c>
      <c r="BD8" s="33">
        <f t="shared" si="2"/>
        <v>387739</v>
      </c>
      <c r="BE8" s="33">
        <f>'02.PP_Rev'!H9</f>
        <v>205768</v>
      </c>
      <c r="BF8" s="33">
        <f>'03.KD_Rev'!H9</f>
        <v>13466</v>
      </c>
      <c r="BG8" s="33">
        <f>'04.KC_Rev'!H9</f>
        <v>13691</v>
      </c>
      <c r="BH8" s="33">
        <f>'05.BT_Rev'!H9</f>
        <v>12512</v>
      </c>
      <c r="BI8" s="33">
        <f>'06.PV_Rev'!H9</f>
        <v>8880</v>
      </c>
      <c r="BJ8" s="33">
        <f>'07.SR_Rev'!H9</f>
        <v>11918</v>
      </c>
      <c r="BK8" s="33">
        <f>'08.KT_Rev'!H9</f>
        <v>8142</v>
      </c>
      <c r="BL8" s="33">
        <f>'09.TK_Rev'!H9</f>
        <v>6068</v>
      </c>
      <c r="BM8" s="33">
        <f>'10.SV_Rev'!H9</f>
        <v>10731</v>
      </c>
      <c r="BN8" s="33">
        <f>'11.PS_Rev'!H9</f>
        <v>6801</v>
      </c>
      <c r="BO8" s="33">
        <f>'12.KCh_Rev'!H9</f>
        <v>9208</v>
      </c>
      <c r="BP8" s="33">
        <f>'13.KS_Rev'!H9</f>
        <v>7639</v>
      </c>
      <c r="BQ8" s="33">
        <f>'14.KP_Rev'!H9</f>
        <v>7053</v>
      </c>
      <c r="BR8" s="33">
        <f>'15.PSH_Rev'!H9</f>
        <v>5035</v>
      </c>
      <c r="BS8" s="33">
        <f>'16.KK_Rev'!H9</f>
        <v>6042</v>
      </c>
      <c r="BT8" s="33">
        <f>'17.PVH_Rev'!H9</f>
        <v>5775</v>
      </c>
      <c r="BU8" s="33">
        <f>'18.KT_Rev'!H9</f>
        <v>7433</v>
      </c>
      <c r="BV8" s="33">
        <f>'19.RT_Rev'!H9</f>
        <v>6224</v>
      </c>
      <c r="BW8" s="33">
        <f>'20.MD_Rev'!H9</f>
        <v>4735</v>
      </c>
      <c r="BX8" s="33">
        <f>'21.BM_Rev'!H9</f>
        <v>10791</v>
      </c>
      <c r="BY8" s="33">
        <f>'22.ST_Rev'!H9</f>
        <v>4458</v>
      </c>
      <c r="BZ8" s="33">
        <f>'23.KE_Rev'!H9</f>
        <v>4636</v>
      </c>
      <c r="CA8" s="33">
        <f>'24.PL_Rev'!H9</f>
        <v>6289</v>
      </c>
      <c r="CB8" s="33">
        <f>'25.OM_Rev'!H9</f>
        <v>4444</v>
      </c>
      <c r="CC8" s="33">
        <f t="shared" si="3"/>
        <v>479830</v>
      </c>
      <c r="CD8" s="33">
        <f>'02.PP_Rev'!I9</f>
        <v>265570</v>
      </c>
      <c r="CE8" s="33">
        <f>'03.KD_Rev'!I9</f>
        <v>13773.000000000002</v>
      </c>
      <c r="CF8" s="33">
        <f>'04.KC_Rev'!I9</f>
        <v>15733.999999999996</v>
      </c>
      <c r="CG8" s="33">
        <f>'05.BT_Rev'!I9</f>
        <v>14443</v>
      </c>
      <c r="CH8" s="33">
        <f>'06.PV_Rev'!I9</f>
        <v>9783.0000000000018</v>
      </c>
      <c r="CI8" s="33">
        <f>'07.SR_Rev'!I9</f>
        <v>17845.000000000004</v>
      </c>
      <c r="CJ8" s="33">
        <f>'08.KT_Rev'!I9</f>
        <v>8777</v>
      </c>
      <c r="CK8" s="33">
        <f>'09.TK_Rev'!I9</f>
        <v>8523.0000000000018</v>
      </c>
      <c r="CL8" s="33">
        <f>'10.SV_Rev'!I9</f>
        <v>10999</v>
      </c>
      <c r="CM8" s="33">
        <f>'11.PS_Rev'!I9</f>
        <v>8881</v>
      </c>
      <c r="CN8" s="33">
        <f>'12.KCh_Rev'!I9</f>
        <v>9872</v>
      </c>
      <c r="CO8" s="33">
        <f>'13.KS_Rev'!I9</f>
        <v>8489</v>
      </c>
      <c r="CP8" s="33">
        <f>'14.KP_Rev'!I9</f>
        <v>7619.9999999999991</v>
      </c>
      <c r="CQ8" s="33">
        <f>'15.PSH_Rev'!I9</f>
        <v>5786</v>
      </c>
      <c r="CR8" s="33">
        <f>'16.KK_Rev'!I9</f>
        <v>6345.9999999999991</v>
      </c>
      <c r="CS8" s="33">
        <f>'17.PVH_Rev'!I9</f>
        <v>6148</v>
      </c>
      <c r="CT8" s="33">
        <f>'18.KT_Rev'!I9</f>
        <v>7930.0000000000009</v>
      </c>
      <c r="CU8" s="33">
        <f>'19.RT_Rev'!I9</f>
        <v>8825.0000000000018</v>
      </c>
      <c r="CV8" s="33">
        <f>'20.MD_Rev'!I9</f>
        <v>7018.0000000000009</v>
      </c>
      <c r="CW8" s="33">
        <f>'21.BM_Rev'!I9</f>
        <v>12348</v>
      </c>
      <c r="CX8" s="33">
        <f>'22.ST_Rev'!I9</f>
        <v>7463</v>
      </c>
      <c r="CY8" s="33">
        <f>'23.KE_Rev'!I9</f>
        <v>6270.9999999999991</v>
      </c>
      <c r="CZ8" s="33">
        <f>'24.PL_Rev'!I9</f>
        <v>6494</v>
      </c>
      <c r="DA8" s="33">
        <f>'25.OM_Rev'!I9</f>
        <v>4892</v>
      </c>
      <c r="DB8" s="33">
        <f t="shared" si="4"/>
        <v>572372</v>
      </c>
      <c r="DC8" s="33">
        <f>'02.PP_Rev'!U9</f>
        <v>365137</v>
      </c>
      <c r="DD8" s="33">
        <f>'03.KD_Rev'!V9</f>
        <v>14545</v>
      </c>
      <c r="DE8" s="33">
        <f>'04.KC_Rev'!AB9</f>
        <v>16835</v>
      </c>
      <c r="DF8" s="33">
        <f>'05.BT_Rev'!Y9</f>
        <v>14717</v>
      </c>
      <c r="DG8" s="33">
        <f>'06.PV_Rev'!X9</f>
        <v>8901</v>
      </c>
      <c r="DH8" s="33">
        <f>'07.SR_Rev'!W9</f>
        <v>20266</v>
      </c>
      <c r="DI8" s="33">
        <f>'08.KT_Rev'!S9</f>
        <v>8077</v>
      </c>
      <c r="DJ8" s="33">
        <f>'09.TK_Rev'!U9</f>
        <v>7806</v>
      </c>
      <c r="DK8" s="33">
        <f>'10.SV_Rev'!S9</f>
        <v>9882</v>
      </c>
      <c r="DL8" s="33">
        <f>'11.PS_Rev'!Q9</f>
        <v>7879</v>
      </c>
      <c r="DM8" s="33">
        <f>'12.KCh_Rev'!S9</f>
        <v>8679</v>
      </c>
      <c r="DN8" s="33">
        <f>'13.KS_Rev'!S9</f>
        <v>7721</v>
      </c>
      <c r="DO8" s="33">
        <f>'14.KP_Rev'!S9</f>
        <v>7107</v>
      </c>
      <c r="DP8" s="33">
        <f>'15.PSH_Rev'!O9</f>
        <v>6455</v>
      </c>
      <c r="DQ8" s="33">
        <f>'16.KK_Rev'!R9</f>
        <v>5988</v>
      </c>
      <c r="DR8" s="33">
        <f>'17.PVH_Rev'!S9</f>
        <v>5258</v>
      </c>
      <c r="DS8" s="33">
        <f>'18.KT_Rev'!Q9</f>
        <v>7372</v>
      </c>
      <c r="DT8" s="33">
        <f>'19.RT_Rev'!T9</f>
        <v>8022</v>
      </c>
      <c r="DU8" s="33">
        <f>'20.MD_Rev'!P9</f>
        <v>6077</v>
      </c>
      <c r="DV8" s="33">
        <f>'21.BM_Rev'!T9</f>
        <v>12424</v>
      </c>
      <c r="DW8" s="33">
        <f>'22.ST_Rev'!P9</f>
        <v>6615</v>
      </c>
      <c r="DX8" s="33">
        <f>'23.KE_Rev'!M9</f>
        <v>5339</v>
      </c>
      <c r="DY8" s="33">
        <f>'24.PL_Rev'!M9</f>
        <v>6801</v>
      </c>
      <c r="DZ8" s="33">
        <f>'25.OM_Rev'!P9</f>
        <v>4469</v>
      </c>
      <c r="EA8" s="33">
        <f t="shared" si="5"/>
        <v>709490.05</v>
      </c>
      <c r="EB8" s="33">
        <f>'02.PP_Rev'!AG9</f>
        <v>458840.05</v>
      </c>
      <c r="EC8" s="33">
        <f>'03.KD_Rev'!W9</f>
        <v>20260</v>
      </c>
      <c r="ED8" s="33">
        <f>'04.KC_Rev'!AC9</f>
        <v>21000</v>
      </c>
      <c r="EE8" s="33">
        <f>'05.BT_Rev'!Z9</f>
        <v>19272</v>
      </c>
      <c r="EF8" s="33">
        <f>'06.PV_Rev'!Y9</f>
        <v>9003</v>
      </c>
      <c r="EG8" s="33">
        <f>'07.SR_Rev'!X9</f>
        <v>28367</v>
      </c>
      <c r="EH8" s="33">
        <f>'08.KT_Rev'!T9</f>
        <v>8442</v>
      </c>
      <c r="EI8" s="33">
        <f>'09.TK_Rev'!V9</f>
        <v>9008</v>
      </c>
      <c r="EJ8" s="33">
        <f>'10.SV_Rev'!T9</f>
        <v>10880</v>
      </c>
      <c r="EK8" s="33">
        <f>'11.PS_Rev'!R9</f>
        <v>7733</v>
      </c>
      <c r="EL8" s="33">
        <f>'12.KCh_Rev'!T9</f>
        <v>7310</v>
      </c>
      <c r="EM8" s="33">
        <f>'13.KS_Rev'!T9</f>
        <v>10314</v>
      </c>
      <c r="EN8" s="33">
        <f>'14.KP_Rev'!T9</f>
        <v>8247</v>
      </c>
      <c r="EO8" s="33">
        <f>'15.PSH_Rev'!P9</f>
        <v>16906</v>
      </c>
      <c r="EP8" s="33">
        <f>'16.KK_Rev'!S9</f>
        <v>6792</v>
      </c>
      <c r="EQ8" s="33">
        <f>'17.PVH_Rev'!T9</f>
        <v>6849</v>
      </c>
      <c r="ER8" s="33">
        <f>'18.KT_Rev'!R9</f>
        <v>7728</v>
      </c>
      <c r="ES8" s="33">
        <f>'19.RT_Rev'!U9</f>
        <v>7083</v>
      </c>
      <c r="ET8" s="33">
        <f>'20.MD_Rev'!Q9</f>
        <v>5640</v>
      </c>
      <c r="EU8" s="33">
        <f>'21.BM_Rev'!U9</f>
        <v>13383</v>
      </c>
      <c r="EV8" s="33">
        <f>'22.ST_Rev'!Q9</f>
        <v>6754</v>
      </c>
      <c r="EW8" s="33">
        <f>'23.KE_Rev'!N9</f>
        <v>6440</v>
      </c>
      <c r="EX8" s="33">
        <f>'24.PL_Rev'!N9</f>
        <v>6720</v>
      </c>
      <c r="EY8" s="33">
        <f>'25.OM_Rev'!Q9</f>
        <v>6519</v>
      </c>
    </row>
    <row r="9" spans="1:155" s="2" customFormat="1" ht="21.75" x14ac:dyDescent="0.65">
      <c r="A9" s="65" t="s">
        <v>6</v>
      </c>
      <c r="B9" s="65"/>
      <c r="C9" s="65"/>
      <c r="D9" s="65"/>
      <c r="E9" s="34" t="s">
        <v>59</v>
      </c>
      <c r="F9" s="33">
        <f t="shared" si="0"/>
        <v>272127</v>
      </c>
      <c r="G9" s="33">
        <f>'02.PP_Rev'!F10</f>
        <v>229300</v>
      </c>
      <c r="H9" s="33">
        <f>'03.KD_Rev'!F10</f>
        <v>11089</v>
      </c>
      <c r="I9" s="33">
        <f>'04.KC_Rev'!F10</f>
        <v>3552</v>
      </c>
      <c r="J9" s="33">
        <f>'05.BT_Rev'!F10</f>
        <v>4022</v>
      </c>
      <c r="K9" s="33">
        <f>'06.PV_Rev'!F10</f>
        <v>870</v>
      </c>
      <c r="L9" s="33">
        <f>'07.SR_Rev'!F10</f>
        <v>8810</v>
      </c>
      <c r="M9" s="33">
        <f>'08.KT_Rev'!F10</f>
        <v>824</v>
      </c>
      <c r="N9" s="33">
        <f>'09.TK_Rev'!F10</f>
        <v>891</v>
      </c>
      <c r="O9" s="33">
        <f>'10.SV_Rev'!F10</f>
        <v>1655</v>
      </c>
      <c r="P9" s="33">
        <f>'11.PS_Rev'!F10</f>
        <v>534</v>
      </c>
      <c r="Q9" s="33">
        <f>'12.KCh_Rev'!F10</f>
        <v>601</v>
      </c>
      <c r="R9" s="33">
        <f>'13.KS_Rev'!F10</f>
        <v>1068</v>
      </c>
      <c r="S9" s="33">
        <f>'14.KP_Rev'!F10</f>
        <v>1373</v>
      </c>
      <c r="T9" s="33">
        <f>'15.PSH_Rev'!F10</f>
        <v>2530</v>
      </c>
      <c r="U9" s="33">
        <f>'16.KK_Rev'!F10</f>
        <v>1084</v>
      </c>
      <c r="V9" s="33">
        <f>'17.PVH_Rev'!F10</f>
        <v>141</v>
      </c>
      <c r="W9" s="33">
        <f>'18.KT_Rev'!F10</f>
        <v>514</v>
      </c>
      <c r="X9" s="33">
        <f>'19.RT_Rev'!F10</f>
        <v>219</v>
      </c>
      <c r="Y9" s="33">
        <f>'20.MD_Rev'!F10</f>
        <v>147</v>
      </c>
      <c r="Z9" s="33">
        <f>'21.BM_Rev'!F10</f>
        <v>1975</v>
      </c>
      <c r="AA9" s="33">
        <f>'22.ST_Rev'!F10</f>
        <v>346</v>
      </c>
      <c r="AB9" s="33">
        <f>'23.KE_Rev'!F10</f>
        <v>137</v>
      </c>
      <c r="AC9" s="33">
        <f>'24.PL_Rev'!F10</f>
        <v>248</v>
      </c>
      <c r="AD9" s="33">
        <f>'25.OM_Rev'!F10</f>
        <v>197</v>
      </c>
      <c r="AE9" s="33">
        <f t="shared" si="1"/>
        <v>193759</v>
      </c>
      <c r="AF9" s="33">
        <f>'02.PP_Rev'!G10</f>
        <v>156000</v>
      </c>
      <c r="AG9" s="33">
        <f>'03.KD_Rev'!G10</f>
        <v>7550</v>
      </c>
      <c r="AH9" s="33">
        <f>'04.KC_Rev'!G10</f>
        <v>3780</v>
      </c>
      <c r="AI9" s="33">
        <f>'05.BT_Rev'!G10</f>
        <v>3824</v>
      </c>
      <c r="AJ9" s="33">
        <f>'06.PV_Rev'!G10</f>
        <v>1016</v>
      </c>
      <c r="AK9" s="33">
        <f>'07.SR_Rev'!G10</f>
        <v>7674</v>
      </c>
      <c r="AL9" s="33">
        <f>'08.KT_Rev'!G10</f>
        <v>887</v>
      </c>
      <c r="AM9" s="33">
        <f>'09.TK_Rev'!G10</f>
        <v>766</v>
      </c>
      <c r="AN9" s="33">
        <f>'10.SV_Rev'!G10</f>
        <v>1302</v>
      </c>
      <c r="AO9" s="33">
        <f>'11.PS_Rev'!G10</f>
        <v>618</v>
      </c>
      <c r="AP9" s="33">
        <f>'12.KCh_Rev'!G10</f>
        <v>690</v>
      </c>
      <c r="AQ9" s="33">
        <f>'13.KS_Rev'!G10</f>
        <v>1246</v>
      </c>
      <c r="AR9" s="33">
        <f>'14.KP_Rev'!G10</f>
        <v>1447</v>
      </c>
      <c r="AS9" s="33">
        <f>'15.PSH_Rev'!G10</f>
        <v>1910</v>
      </c>
      <c r="AT9" s="33">
        <f>'16.KK_Rev'!G10</f>
        <v>797</v>
      </c>
      <c r="AU9" s="33">
        <f>'17.PVH_Rev'!G10</f>
        <v>164</v>
      </c>
      <c r="AV9" s="33">
        <f>'18.KT_Rev'!G10</f>
        <v>633</v>
      </c>
      <c r="AW9" s="33">
        <f>'19.RT_Rev'!G10</f>
        <v>320</v>
      </c>
      <c r="AX9" s="33">
        <f>'20.MD_Rev'!G10</f>
        <v>163</v>
      </c>
      <c r="AY9" s="33">
        <f>'21.BM_Rev'!G10</f>
        <v>2070</v>
      </c>
      <c r="AZ9" s="33">
        <f>'22.ST_Rev'!G10</f>
        <v>274</v>
      </c>
      <c r="BA9" s="33">
        <f>'23.KE_Rev'!G10</f>
        <v>142</v>
      </c>
      <c r="BB9" s="33">
        <f>'24.PL_Rev'!G10</f>
        <v>274</v>
      </c>
      <c r="BC9" s="33">
        <f>'25.OM_Rev'!G10</f>
        <v>212</v>
      </c>
      <c r="BD9" s="33">
        <f t="shared" si="2"/>
        <v>239561</v>
      </c>
      <c r="BE9" s="33">
        <f>'02.PP_Rev'!H10</f>
        <v>193200</v>
      </c>
      <c r="BF9" s="33">
        <f>'03.KD_Rev'!H10</f>
        <v>7100</v>
      </c>
      <c r="BG9" s="33">
        <f>'04.KC_Rev'!H10</f>
        <v>5055</v>
      </c>
      <c r="BH9" s="33">
        <f>'05.BT_Rev'!H10</f>
        <v>5158</v>
      </c>
      <c r="BI9" s="33">
        <f>'06.PV_Rev'!H10</f>
        <v>1640</v>
      </c>
      <c r="BJ9" s="33">
        <f>'07.SR_Rev'!H10</f>
        <v>8710</v>
      </c>
      <c r="BK9" s="33">
        <f>'08.KT_Rev'!H10</f>
        <v>1286</v>
      </c>
      <c r="BL9" s="33">
        <f>'09.TK_Rev'!H10</f>
        <v>1094</v>
      </c>
      <c r="BM9" s="33">
        <f>'10.SV_Rev'!H10</f>
        <v>2013</v>
      </c>
      <c r="BN9" s="33">
        <f>'11.PS_Rev'!H10</f>
        <v>859</v>
      </c>
      <c r="BO9" s="33">
        <f>'12.KCh_Rev'!H10</f>
        <v>974</v>
      </c>
      <c r="BP9" s="33">
        <f>'13.KS_Rev'!H10</f>
        <v>1695</v>
      </c>
      <c r="BQ9" s="33">
        <f>'14.KP_Rev'!H10</f>
        <v>1687</v>
      </c>
      <c r="BR9" s="33">
        <f>'15.PSH_Rev'!H10</f>
        <v>2345</v>
      </c>
      <c r="BS9" s="33">
        <f>'16.KK_Rev'!H10</f>
        <v>1092</v>
      </c>
      <c r="BT9" s="33">
        <f>'17.PVH_Rev'!H10</f>
        <v>216</v>
      </c>
      <c r="BU9" s="33">
        <f>'18.KT_Rev'!H10</f>
        <v>1028</v>
      </c>
      <c r="BV9" s="33">
        <f>'19.RT_Rev'!H10</f>
        <v>410</v>
      </c>
      <c r="BW9" s="33">
        <f>'20.MD_Rev'!H10</f>
        <v>213</v>
      </c>
      <c r="BX9" s="33">
        <f>'21.BM_Rev'!H10</f>
        <v>2572</v>
      </c>
      <c r="BY9" s="33">
        <f>'22.ST_Rev'!H10</f>
        <v>319</v>
      </c>
      <c r="BZ9" s="33">
        <f>'23.KE_Rev'!H10</f>
        <v>187</v>
      </c>
      <c r="CA9" s="33">
        <f>'24.PL_Rev'!H10</f>
        <v>374</v>
      </c>
      <c r="CB9" s="33">
        <f>'25.OM_Rev'!H10</f>
        <v>334</v>
      </c>
      <c r="CC9" s="33">
        <f t="shared" si="3"/>
        <v>310188.99999999994</v>
      </c>
      <c r="CD9" s="33">
        <f>'02.PP_Rev'!I10</f>
        <v>253399.99999999997</v>
      </c>
      <c r="CE9" s="33">
        <f>'03.KD_Rev'!I10</f>
        <v>6600</v>
      </c>
      <c r="CF9" s="33">
        <f>'04.KC_Rev'!I10</f>
        <v>6164.9999999999991</v>
      </c>
      <c r="CG9" s="33">
        <f>'05.BT_Rev'!I10</f>
        <v>6531</v>
      </c>
      <c r="CH9" s="33">
        <f>'06.PV_Rev'!I10</f>
        <v>1864</v>
      </c>
      <c r="CI9" s="33">
        <f>'07.SR_Rev'!I10</f>
        <v>12068</v>
      </c>
      <c r="CJ9" s="33">
        <f>'08.KT_Rev'!I10</f>
        <v>1521</v>
      </c>
      <c r="CK9" s="33">
        <f>'09.TK_Rev'!I10</f>
        <v>1811</v>
      </c>
      <c r="CL9" s="33">
        <f>'10.SV_Rev'!I10</f>
        <v>1979.9999999999998</v>
      </c>
      <c r="CM9" s="33">
        <f>'11.PS_Rev'!I10</f>
        <v>1024</v>
      </c>
      <c r="CN9" s="33">
        <f>'12.KCh_Rev'!I10</f>
        <v>1213</v>
      </c>
      <c r="CO9" s="33">
        <f>'13.KS_Rev'!I10</f>
        <v>2157.0000000000005</v>
      </c>
      <c r="CP9" s="33">
        <f>'14.KP_Rev'!I10</f>
        <v>1951.9999999999998</v>
      </c>
      <c r="CQ9" s="33">
        <f>'15.PSH_Rev'!I10</f>
        <v>3025</v>
      </c>
      <c r="CR9" s="33">
        <f>'16.KK_Rev'!I10</f>
        <v>1224.9999999999998</v>
      </c>
      <c r="CS9" s="33">
        <f>'17.PVH_Rev'!I10</f>
        <v>262</v>
      </c>
      <c r="CT9" s="33">
        <f>'18.KT_Rev'!I10</f>
        <v>1269.9999999999998</v>
      </c>
      <c r="CU9" s="33">
        <f>'19.RT_Rev'!I10</f>
        <v>534.00000000000011</v>
      </c>
      <c r="CV9" s="33">
        <f>'20.MD_Rev'!I10</f>
        <v>255.00000000000006</v>
      </c>
      <c r="CW9" s="33">
        <f>'21.BM_Rev'!I10</f>
        <v>3670</v>
      </c>
      <c r="CX9" s="33">
        <f>'22.ST_Rev'!I10</f>
        <v>471.99999999999994</v>
      </c>
      <c r="CY9" s="33">
        <f>'23.KE_Rev'!I10</f>
        <v>225.00000000000003</v>
      </c>
      <c r="CZ9" s="33">
        <f>'24.PL_Rev'!I10</f>
        <v>460</v>
      </c>
      <c r="DA9" s="33">
        <f>'25.OM_Rev'!I10</f>
        <v>505.00000000000006</v>
      </c>
      <c r="DB9" s="33">
        <f t="shared" si="4"/>
        <v>408727</v>
      </c>
      <c r="DC9" s="33">
        <f>'02.PP_Rev'!U10</f>
        <v>333900</v>
      </c>
      <c r="DD9" s="33">
        <f>'03.KD_Rev'!V10</f>
        <v>8502</v>
      </c>
      <c r="DE9" s="33">
        <f>'04.KC_Rev'!AB10</f>
        <v>8435</v>
      </c>
      <c r="DF9" s="33">
        <f>'05.BT_Rev'!Y10</f>
        <v>8068</v>
      </c>
      <c r="DG9" s="33">
        <f>'06.PV_Rev'!X10</f>
        <v>2300</v>
      </c>
      <c r="DH9" s="33">
        <f>'07.SR_Rev'!W10</f>
        <v>15630</v>
      </c>
      <c r="DI9" s="33">
        <f>'08.KT_Rev'!S10</f>
        <v>2125</v>
      </c>
      <c r="DJ9" s="33">
        <f>'09.TK_Rev'!U10</f>
        <v>2181</v>
      </c>
      <c r="DK9" s="33">
        <f>'10.SV_Rev'!S10</f>
        <v>2260</v>
      </c>
      <c r="DL9" s="33">
        <f>'11.PS_Rev'!Q10</f>
        <v>1365</v>
      </c>
      <c r="DM9" s="33">
        <f>'12.KCh_Rev'!S10</f>
        <v>1551</v>
      </c>
      <c r="DN9" s="33">
        <f>'13.KS_Rev'!S10</f>
        <v>2385</v>
      </c>
      <c r="DO9" s="33">
        <f>'14.KP_Rev'!S10</f>
        <v>2410</v>
      </c>
      <c r="DP9" s="33">
        <f>'15.PSH_Rev'!O10</f>
        <v>4090</v>
      </c>
      <c r="DQ9" s="33">
        <f>'16.KK_Rev'!R10</f>
        <v>1628</v>
      </c>
      <c r="DR9" s="33">
        <f>'17.PVH_Rev'!S10</f>
        <v>418</v>
      </c>
      <c r="DS9" s="33">
        <f>'18.KT_Rev'!Q10</f>
        <v>1814</v>
      </c>
      <c r="DT9" s="33">
        <f>'19.RT_Rev'!T10</f>
        <v>1136</v>
      </c>
      <c r="DU9" s="33">
        <f>'20.MD_Rev'!P10</f>
        <v>425</v>
      </c>
      <c r="DV9" s="33">
        <f>'21.BM_Rev'!T10</f>
        <v>5370</v>
      </c>
      <c r="DW9" s="33">
        <f>'22.ST_Rev'!P10</f>
        <v>786</v>
      </c>
      <c r="DX9" s="33">
        <f>'23.KE_Rev'!M10</f>
        <v>336</v>
      </c>
      <c r="DY9" s="33">
        <f>'24.PL_Rev'!M10</f>
        <v>782</v>
      </c>
      <c r="DZ9" s="33">
        <f>'25.OM_Rev'!P10</f>
        <v>830</v>
      </c>
      <c r="EA9" s="33">
        <f t="shared" si="5"/>
        <v>543860</v>
      </c>
      <c r="EB9" s="33">
        <f>'02.PP_Rev'!AG10</f>
        <v>426500</v>
      </c>
      <c r="EC9" s="33">
        <f>'03.KD_Rev'!W10</f>
        <v>12210</v>
      </c>
      <c r="ED9" s="33">
        <f>'04.KC_Rev'!AC10</f>
        <v>12597</v>
      </c>
      <c r="EE9" s="33">
        <f>'05.BT_Rev'!Z10</f>
        <v>12580</v>
      </c>
      <c r="EF9" s="33">
        <f>'06.PV_Rev'!Y10</f>
        <v>2976</v>
      </c>
      <c r="EG9" s="33">
        <f>'07.SR_Rev'!X10</f>
        <v>23710</v>
      </c>
      <c r="EH9" s="33">
        <f>'08.KT_Rev'!T10</f>
        <v>2519</v>
      </c>
      <c r="EI9" s="33">
        <f>'09.TK_Rev'!V10</f>
        <v>3406</v>
      </c>
      <c r="EJ9" s="33">
        <f>'10.SV_Rev'!T10</f>
        <v>2978</v>
      </c>
      <c r="EK9" s="33">
        <f>'11.PS_Rev'!R10</f>
        <v>1711</v>
      </c>
      <c r="EL9" s="33">
        <f>'12.KCh_Rev'!T10</f>
        <v>1892</v>
      </c>
      <c r="EM9" s="33">
        <f>'13.KS_Rev'!T10</f>
        <v>4007</v>
      </c>
      <c r="EN9" s="33">
        <f>'14.KP_Rev'!T10</f>
        <v>3504</v>
      </c>
      <c r="EO9" s="33">
        <f>'15.PSH_Rev'!P10</f>
        <v>14575</v>
      </c>
      <c r="EP9" s="33">
        <f>'16.KK_Rev'!S10</f>
        <v>1928</v>
      </c>
      <c r="EQ9" s="33">
        <f>'17.PVH_Rev'!T10</f>
        <v>726</v>
      </c>
      <c r="ER9" s="33">
        <f>'18.KT_Rev'!R10</f>
        <v>2280</v>
      </c>
      <c r="ES9" s="33">
        <f>'19.RT_Rev'!U10</f>
        <v>1711</v>
      </c>
      <c r="ET9" s="33">
        <f>'20.MD_Rev'!Q10</f>
        <v>574</v>
      </c>
      <c r="EU9" s="33">
        <f>'21.BM_Rev'!U10</f>
        <v>7758</v>
      </c>
      <c r="EV9" s="33">
        <f>'22.ST_Rev'!Q10</f>
        <v>1056</v>
      </c>
      <c r="EW9" s="33">
        <f>'23.KE_Rev'!N10</f>
        <v>578</v>
      </c>
      <c r="EX9" s="33">
        <f>'24.PL_Rev'!N10</f>
        <v>995</v>
      </c>
      <c r="EY9" s="33">
        <f>'25.OM_Rev'!Q10</f>
        <v>1089</v>
      </c>
    </row>
    <row r="10" spans="1:155" s="2" customFormat="1" ht="21.75" x14ac:dyDescent="0.65">
      <c r="A10" s="13">
        <v>70</v>
      </c>
      <c r="B10" s="13"/>
      <c r="C10" s="13"/>
      <c r="D10" s="9" t="s">
        <v>7</v>
      </c>
      <c r="E10" s="34" t="s">
        <v>60</v>
      </c>
      <c r="F10" s="33">
        <f t="shared" si="0"/>
        <v>272127</v>
      </c>
      <c r="G10" s="33">
        <f>'02.PP_Rev'!F11</f>
        <v>229300</v>
      </c>
      <c r="H10" s="33">
        <f>'03.KD_Rev'!F11</f>
        <v>11089</v>
      </c>
      <c r="I10" s="33">
        <f>'04.KC_Rev'!F11</f>
        <v>3552</v>
      </c>
      <c r="J10" s="33">
        <f>'05.BT_Rev'!F11</f>
        <v>4022</v>
      </c>
      <c r="K10" s="33">
        <f>'06.PV_Rev'!F11</f>
        <v>870</v>
      </c>
      <c r="L10" s="33">
        <f>'07.SR_Rev'!F11</f>
        <v>8810</v>
      </c>
      <c r="M10" s="33">
        <f>'08.KT_Rev'!F11</f>
        <v>824</v>
      </c>
      <c r="N10" s="33">
        <f>'09.TK_Rev'!F11</f>
        <v>891</v>
      </c>
      <c r="O10" s="33">
        <f>'10.SV_Rev'!F11</f>
        <v>1655</v>
      </c>
      <c r="P10" s="33">
        <f>'11.PS_Rev'!F11</f>
        <v>534</v>
      </c>
      <c r="Q10" s="33">
        <f>'12.KCh_Rev'!F11</f>
        <v>601</v>
      </c>
      <c r="R10" s="33">
        <f>'13.KS_Rev'!F11</f>
        <v>1068</v>
      </c>
      <c r="S10" s="33">
        <f>'14.KP_Rev'!F11</f>
        <v>1373</v>
      </c>
      <c r="T10" s="33">
        <f>'15.PSH_Rev'!F11</f>
        <v>2530</v>
      </c>
      <c r="U10" s="33">
        <f>'16.KK_Rev'!F11</f>
        <v>1084</v>
      </c>
      <c r="V10" s="33">
        <f>'17.PVH_Rev'!F11</f>
        <v>141</v>
      </c>
      <c r="W10" s="33">
        <f>'18.KT_Rev'!F11</f>
        <v>514</v>
      </c>
      <c r="X10" s="33">
        <f>'19.RT_Rev'!F11</f>
        <v>219</v>
      </c>
      <c r="Y10" s="33">
        <f>'20.MD_Rev'!F11</f>
        <v>147</v>
      </c>
      <c r="Z10" s="33">
        <f>'21.BM_Rev'!F11</f>
        <v>1975</v>
      </c>
      <c r="AA10" s="33">
        <f>'22.ST_Rev'!F11</f>
        <v>346</v>
      </c>
      <c r="AB10" s="33">
        <f>'23.KE_Rev'!F11</f>
        <v>137</v>
      </c>
      <c r="AC10" s="33">
        <f>'24.PL_Rev'!F11</f>
        <v>248</v>
      </c>
      <c r="AD10" s="33">
        <f>'25.OM_Rev'!F11</f>
        <v>197</v>
      </c>
      <c r="AE10" s="33">
        <f t="shared" si="1"/>
        <v>193759</v>
      </c>
      <c r="AF10" s="33">
        <f>'02.PP_Rev'!G11</f>
        <v>156000</v>
      </c>
      <c r="AG10" s="33">
        <f>'03.KD_Rev'!G11</f>
        <v>7550</v>
      </c>
      <c r="AH10" s="33">
        <f>'04.KC_Rev'!G11</f>
        <v>3780</v>
      </c>
      <c r="AI10" s="33">
        <f>'05.BT_Rev'!G11</f>
        <v>3824</v>
      </c>
      <c r="AJ10" s="33">
        <f>'06.PV_Rev'!G11</f>
        <v>1016</v>
      </c>
      <c r="AK10" s="33">
        <f>'07.SR_Rev'!G11</f>
        <v>7674</v>
      </c>
      <c r="AL10" s="33">
        <f>'08.KT_Rev'!G11</f>
        <v>887</v>
      </c>
      <c r="AM10" s="33">
        <f>'09.TK_Rev'!G11</f>
        <v>766</v>
      </c>
      <c r="AN10" s="33">
        <f>'10.SV_Rev'!G11</f>
        <v>1302</v>
      </c>
      <c r="AO10" s="33">
        <f>'11.PS_Rev'!G11</f>
        <v>618</v>
      </c>
      <c r="AP10" s="33">
        <f>'12.KCh_Rev'!G11</f>
        <v>690</v>
      </c>
      <c r="AQ10" s="33">
        <f>'13.KS_Rev'!G11</f>
        <v>1246</v>
      </c>
      <c r="AR10" s="33">
        <f>'14.KP_Rev'!G11</f>
        <v>1447</v>
      </c>
      <c r="AS10" s="33">
        <f>'15.PSH_Rev'!G11</f>
        <v>1910</v>
      </c>
      <c r="AT10" s="33">
        <f>'16.KK_Rev'!G11</f>
        <v>797</v>
      </c>
      <c r="AU10" s="33">
        <f>'17.PVH_Rev'!G11</f>
        <v>164</v>
      </c>
      <c r="AV10" s="33">
        <f>'18.KT_Rev'!G11</f>
        <v>633</v>
      </c>
      <c r="AW10" s="33">
        <f>'19.RT_Rev'!G11</f>
        <v>320</v>
      </c>
      <c r="AX10" s="33">
        <f>'20.MD_Rev'!G11</f>
        <v>163</v>
      </c>
      <c r="AY10" s="33">
        <f>'21.BM_Rev'!G11</f>
        <v>2070</v>
      </c>
      <c r="AZ10" s="33">
        <f>'22.ST_Rev'!G11</f>
        <v>274</v>
      </c>
      <c r="BA10" s="33">
        <f>'23.KE_Rev'!G11</f>
        <v>142</v>
      </c>
      <c r="BB10" s="33">
        <f>'24.PL_Rev'!G11</f>
        <v>274</v>
      </c>
      <c r="BC10" s="33">
        <f>'25.OM_Rev'!G11</f>
        <v>212</v>
      </c>
      <c r="BD10" s="33">
        <f t="shared" si="2"/>
        <v>239561</v>
      </c>
      <c r="BE10" s="33">
        <f>'02.PP_Rev'!H11</f>
        <v>193200</v>
      </c>
      <c r="BF10" s="33">
        <f>'03.KD_Rev'!H11</f>
        <v>7100</v>
      </c>
      <c r="BG10" s="33">
        <f>'04.KC_Rev'!H11</f>
        <v>5055</v>
      </c>
      <c r="BH10" s="33">
        <f>'05.BT_Rev'!H11</f>
        <v>5158</v>
      </c>
      <c r="BI10" s="33">
        <f>'06.PV_Rev'!H11</f>
        <v>1640</v>
      </c>
      <c r="BJ10" s="33">
        <f>'07.SR_Rev'!H11</f>
        <v>8710</v>
      </c>
      <c r="BK10" s="33">
        <f>'08.KT_Rev'!H11</f>
        <v>1286</v>
      </c>
      <c r="BL10" s="33">
        <f>'09.TK_Rev'!H11</f>
        <v>1094</v>
      </c>
      <c r="BM10" s="33">
        <f>'10.SV_Rev'!H11</f>
        <v>2013</v>
      </c>
      <c r="BN10" s="33">
        <f>'11.PS_Rev'!H11</f>
        <v>859</v>
      </c>
      <c r="BO10" s="33">
        <f>'12.KCh_Rev'!H11</f>
        <v>974</v>
      </c>
      <c r="BP10" s="33">
        <f>'13.KS_Rev'!H11</f>
        <v>1695</v>
      </c>
      <c r="BQ10" s="33">
        <f>'14.KP_Rev'!H11</f>
        <v>1687</v>
      </c>
      <c r="BR10" s="33">
        <f>'15.PSH_Rev'!H11</f>
        <v>2345</v>
      </c>
      <c r="BS10" s="33">
        <f>'16.KK_Rev'!H11</f>
        <v>1092</v>
      </c>
      <c r="BT10" s="33">
        <f>'17.PVH_Rev'!H11</f>
        <v>216</v>
      </c>
      <c r="BU10" s="33">
        <f>'18.KT_Rev'!H11</f>
        <v>1028</v>
      </c>
      <c r="BV10" s="33">
        <f>'19.RT_Rev'!H11</f>
        <v>410</v>
      </c>
      <c r="BW10" s="33">
        <f>'20.MD_Rev'!H11</f>
        <v>213</v>
      </c>
      <c r="BX10" s="33">
        <f>'21.BM_Rev'!H11</f>
        <v>2572</v>
      </c>
      <c r="BY10" s="33">
        <f>'22.ST_Rev'!H11</f>
        <v>319</v>
      </c>
      <c r="BZ10" s="33">
        <f>'23.KE_Rev'!H11</f>
        <v>187</v>
      </c>
      <c r="CA10" s="33">
        <f>'24.PL_Rev'!H11</f>
        <v>374</v>
      </c>
      <c r="CB10" s="33">
        <f>'25.OM_Rev'!H11</f>
        <v>334</v>
      </c>
      <c r="CC10" s="33">
        <f t="shared" si="3"/>
        <v>310188.99999999994</v>
      </c>
      <c r="CD10" s="33">
        <f>'02.PP_Rev'!I11</f>
        <v>253399.99999999997</v>
      </c>
      <c r="CE10" s="33">
        <f>'03.KD_Rev'!I11</f>
        <v>6600</v>
      </c>
      <c r="CF10" s="33">
        <f>'04.KC_Rev'!I11</f>
        <v>6164.9999999999991</v>
      </c>
      <c r="CG10" s="33">
        <f>'05.BT_Rev'!I11</f>
        <v>6531</v>
      </c>
      <c r="CH10" s="33">
        <f>'06.PV_Rev'!I11</f>
        <v>1864</v>
      </c>
      <c r="CI10" s="33">
        <f>'07.SR_Rev'!I11</f>
        <v>12068</v>
      </c>
      <c r="CJ10" s="33">
        <f>'08.KT_Rev'!I11</f>
        <v>1521</v>
      </c>
      <c r="CK10" s="33">
        <f>'09.TK_Rev'!I11</f>
        <v>1811</v>
      </c>
      <c r="CL10" s="33">
        <f>'10.SV_Rev'!I11</f>
        <v>1979.9999999999998</v>
      </c>
      <c r="CM10" s="33">
        <f>'11.PS_Rev'!I11</f>
        <v>1024</v>
      </c>
      <c r="CN10" s="33">
        <f>'12.KCh_Rev'!I11</f>
        <v>1213</v>
      </c>
      <c r="CO10" s="33">
        <f>'13.KS_Rev'!I11</f>
        <v>2157.0000000000005</v>
      </c>
      <c r="CP10" s="33">
        <f>'14.KP_Rev'!I11</f>
        <v>1951.9999999999998</v>
      </c>
      <c r="CQ10" s="33">
        <f>'15.PSH_Rev'!I11</f>
        <v>3025</v>
      </c>
      <c r="CR10" s="33">
        <f>'16.KK_Rev'!I11</f>
        <v>1224.9999999999998</v>
      </c>
      <c r="CS10" s="33">
        <f>'17.PVH_Rev'!I11</f>
        <v>262</v>
      </c>
      <c r="CT10" s="33">
        <f>'18.KT_Rev'!I11</f>
        <v>1269.9999999999998</v>
      </c>
      <c r="CU10" s="33">
        <f>'19.RT_Rev'!I11</f>
        <v>534.00000000000011</v>
      </c>
      <c r="CV10" s="33">
        <f>'20.MD_Rev'!I11</f>
        <v>255.00000000000006</v>
      </c>
      <c r="CW10" s="33">
        <f>'21.BM_Rev'!I11</f>
        <v>3670</v>
      </c>
      <c r="CX10" s="33">
        <f>'22.ST_Rev'!I11</f>
        <v>471.99999999999994</v>
      </c>
      <c r="CY10" s="33">
        <f>'23.KE_Rev'!I11</f>
        <v>225.00000000000003</v>
      </c>
      <c r="CZ10" s="33">
        <f>'24.PL_Rev'!I11</f>
        <v>460</v>
      </c>
      <c r="DA10" s="33">
        <f>'25.OM_Rev'!I11</f>
        <v>505.00000000000006</v>
      </c>
      <c r="DB10" s="33">
        <f t="shared" si="4"/>
        <v>408727</v>
      </c>
      <c r="DC10" s="33">
        <f>'02.PP_Rev'!U11</f>
        <v>333900</v>
      </c>
      <c r="DD10" s="33">
        <f>'03.KD_Rev'!V11</f>
        <v>8502</v>
      </c>
      <c r="DE10" s="33">
        <f>'04.KC_Rev'!AB11</f>
        <v>8435</v>
      </c>
      <c r="DF10" s="33">
        <f>'05.BT_Rev'!Y11</f>
        <v>8068</v>
      </c>
      <c r="DG10" s="33">
        <f>'06.PV_Rev'!X11</f>
        <v>2300</v>
      </c>
      <c r="DH10" s="33">
        <f>'07.SR_Rev'!W11</f>
        <v>15630</v>
      </c>
      <c r="DI10" s="33">
        <f>'08.KT_Rev'!S11</f>
        <v>2125</v>
      </c>
      <c r="DJ10" s="33">
        <f>'09.TK_Rev'!U11</f>
        <v>2181</v>
      </c>
      <c r="DK10" s="33">
        <f>'10.SV_Rev'!S11</f>
        <v>2260</v>
      </c>
      <c r="DL10" s="33">
        <f>'11.PS_Rev'!Q11</f>
        <v>1365</v>
      </c>
      <c r="DM10" s="33">
        <f>'12.KCh_Rev'!S11</f>
        <v>1551</v>
      </c>
      <c r="DN10" s="33">
        <f>'13.KS_Rev'!S11</f>
        <v>2385</v>
      </c>
      <c r="DO10" s="33">
        <f>'14.KP_Rev'!S11</f>
        <v>2410</v>
      </c>
      <c r="DP10" s="33">
        <f>'15.PSH_Rev'!O11</f>
        <v>4090</v>
      </c>
      <c r="DQ10" s="33">
        <f>'16.KK_Rev'!R11</f>
        <v>1628</v>
      </c>
      <c r="DR10" s="33">
        <f>'17.PVH_Rev'!S11</f>
        <v>418</v>
      </c>
      <c r="DS10" s="33">
        <f>'18.KT_Rev'!Q11</f>
        <v>1814</v>
      </c>
      <c r="DT10" s="33">
        <f>'19.RT_Rev'!T11</f>
        <v>1136</v>
      </c>
      <c r="DU10" s="33">
        <f>'20.MD_Rev'!P11</f>
        <v>425</v>
      </c>
      <c r="DV10" s="33">
        <f>'21.BM_Rev'!T11</f>
        <v>5370</v>
      </c>
      <c r="DW10" s="33">
        <f>'22.ST_Rev'!P11</f>
        <v>786</v>
      </c>
      <c r="DX10" s="33">
        <f>'23.KE_Rev'!M11</f>
        <v>336</v>
      </c>
      <c r="DY10" s="33">
        <f>'24.PL_Rev'!M11</f>
        <v>782</v>
      </c>
      <c r="DZ10" s="33">
        <f>'25.OM_Rev'!P11</f>
        <v>830</v>
      </c>
      <c r="EA10" s="33">
        <f t="shared" si="5"/>
        <v>543860</v>
      </c>
      <c r="EB10" s="33">
        <f>'02.PP_Rev'!AG11</f>
        <v>426500</v>
      </c>
      <c r="EC10" s="33">
        <f>'03.KD_Rev'!W11</f>
        <v>12210</v>
      </c>
      <c r="ED10" s="33">
        <f>'04.KC_Rev'!AC11</f>
        <v>12597</v>
      </c>
      <c r="EE10" s="33">
        <f>'05.BT_Rev'!Z11</f>
        <v>12580</v>
      </c>
      <c r="EF10" s="33">
        <f>'06.PV_Rev'!Y11</f>
        <v>2976</v>
      </c>
      <c r="EG10" s="33">
        <f>'07.SR_Rev'!X11</f>
        <v>23710</v>
      </c>
      <c r="EH10" s="33">
        <f>'08.KT_Rev'!T11</f>
        <v>2519</v>
      </c>
      <c r="EI10" s="33">
        <f>'09.TK_Rev'!V11</f>
        <v>3406</v>
      </c>
      <c r="EJ10" s="33">
        <f>'10.SV_Rev'!T11</f>
        <v>2978</v>
      </c>
      <c r="EK10" s="33">
        <f>'11.PS_Rev'!R11</f>
        <v>1711</v>
      </c>
      <c r="EL10" s="33">
        <f>'12.KCh_Rev'!T11</f>
        <v>1892</v>
      </c>
      <c r="EM10" s="33">
        <f>'13.KS_Rev'!T11</f>
        <v>4007</v>
      </c>
      <c r="EN10" s="33">
        <f>'14.KP_Rev'!T11</f>
        <v>3504</v>
      </c>
      <c r="EO10" s="33">
        <f>'15.PSH_Rev'!P11</f>
        <v>14575</v>
      </c>
      <c r="EP10" s="33">
        <f>'16.KK_Rev'!S11</f>
        <v>1928</v>
      </c>
      <c r="EQ10" s="33">
        <f>'17.PVH_Rev'!T11</f>
        <v>726</v>
      </c>
      <c r="ER10" s="33">
        <f>'18.KT_Rev'!R11</f>
        <v>2280</v>
      </c>
      <c r="ES10" s="33">
        <f>'19.RT_Rev'!U11</f>
        <v>1711</v>
      </c>
      <c r="ET10" s="33">
        <f>'20.MD_Rev'!Q11</f>
        <v>574</v>
      </c>
      <c r="EU10" s="33">
        <f>'21.BM_Rev'!U11</f>
        <v>7758</v>
      </c>
      <c r="EV10" s="33">
        <f>'22.ST_Rev'!Q11</f>
        <v>1056</v>
      </c>
      <c r="EW10" s="33">
        <f>'23.KE_Rev'!N11</f>
        <v>578</v>
      </c>
      <c r="EX10" s="33">
        <f>'24.PL_Rev'!N11</f>
        <v>995</v>
      </c>
      <c r="EY10" s="33">
        <f>'25.OM_Rev'!Q11</f>
        <v>1089</v>
      </c>
    </row>
    <row r="11" spans="1:155" ht="21.75" x14ac:dyDescent="0.65">
      <c r="A11" s="13"/>
      <c r="B11" s="14">
        <v>701</v>
      </c>
      <c r="C11" s="14"/>
      <c r="D11" s="10" t="s">
        <v>8</v>
      </c>
      <c r="E11" s="5" t="s">
        <v>73</v>
      </c>
      <c r="F11" s="33">
        <f t="shared" si="0"/>
        <v>166680</v>
      </c>
      <c r="G11" s="33">
        <f>'02.PP_Rev'!F12</f>
        <v>148500</v>
      </c>
      <c r="H11" s="33">
        <f>'03.KD_Rev'!F12</f>
        <v>7250</v>
      </c>
      <c r="I11" s="33">
        <f>'04.KC_Rev'!F12</f>
        <v>415</v>
      </c>
      <c r="J11" s="33">
        <f>'05.BT_Rev'!F12</f>
        <v>1817</v>
      </c>
      <c r="K11" s="33">
        <f>'06.PV_Rev'!F12</f>
        <v>56</v>
      </c>
      <c r="L11" s="33">
        <f>'07.SR_Rev'!F12</f>
        <v>3060</v>
      </c>
      <c r="M11" s="33">
        <f>'08.KT_Rev'!F12</f>
        <v>30</v>
      </c>
      <c r="N11" s="33">
        <f>'09.TK_Rev'!F12</f>
        <v>72</v>
      </c>
      <c r="O11" s="33">
        <f>'10.SV_Rev'!F12</f>
        <v>916</v>
      </c>
      <c r="P11" s="33">
        <f>'11.PS_Rev'!F12</f>
        <v>67</v>
      </c>
      <c r="Q11" s="33">
        <f>'12.KCh_Rev'!F12</f>
        <v>95</v>
      </c>
      <c r="R11" s="33">
        <f>'13.KS_Rev'!F12</f>
        <v>290</v>
      </c>
      <c r="S11" s="33">
        <f>'14.KP_Rev'!F12</f>
        <v>630</v>
      </c>
      <c r="T11" s="33">
        <f>'15.PSH_Rev'!F12</f>
        <v>1650</v>
      </c>
      <c r="U11" s="33">
        <f>'16.KK_Rev'!F12</f>
        <v>800</v>
      </c>
      <c r="V11" s="33">
        <f>'17.PVH_Rev'!F12</f>
        <v>7</v>
      </c>
      <c r="W11" s="33">
        <f>'18.KT_Rev'!F12</f>
        <v>60</v>
      </c>
      <c r="X11" s="33">
        <f>'19.RT_Rev'!F12</f>
        <v>27</v>
      </c>
      <c r="Y11" s="33">
        <f>'20.MD_Rev'!F12</f>
        <v>6</v>
      </c>
      <c r="Z11" s="33">
        <f>'21.BM_Rev'!F12</f>
        <v>570</v>
      </c>
      <c r="AA11" s="33">
        <f>'22.ST_Rev'!F12</f>
        <v>165</v>
      </c>
      <c r="AB11" s="33">
        <f>'23.KE_Rev'!F12</f>
        <v>80</v>
      </c>
      <c r="AC11" s="33">
        <f>'24.PL_Rev'!F12</f>
        <v>81</v>
      </c>
      <c r="AD11" s="33">
        <f>'25.OM_Rev'!F12</f>
        <v>36</v>
      </c>
      <c r="AE11" s="33">
        <f t="shared" si="1"/>
        <v>71213</v>
      </c>
      <c r="AF11" s="33">
        <f>'02.PP_Rev'!G12</f>
        <v>59000</v>
      </c>
      <c r="AG11" s="33">
        <f>'03.KD_Rev'!G12</f>
        <v>4100</v>
      </c>
      <c r="AH11" s="33">
        <f>'04.KC_Rev'!G12</f>
        <v>335</v>
      </c>
      <c r="AI11" s="33">
        <f>'05.BT_Rev'!G12</f>
        <v>1388</v>
      </c>
      <c r="AJ11" s="33">
        <f>'06.PV_Rev'!G12</f>
        <v>40</v>
      </c>
      <c r="AK11" s="33">
        <f>'07.SR_Rev'!G12</f>
        <v>2652</v>
      </c>
      <c r="AL11" s="33">
        <f>'08.KT_Rev'!G12</f>
        <v>31</v>
      </c>
      <c r="AM11" s="33">
        <f>'09.TK_Rev'!G12</f>
        <v>91</v>
      </c>
      <c r="AN11" s="33">
        <f>'10.SV_Rev'!G12</f>
        <v>524</v>
      </c>
      <c r="AO11" s="33">
        <f>'11.PS_Rev'!G12</f>
        <v>72</v>
      </c>
      <c r="AP11" s="33">
        <f>'12.KCh_Rev'!G12</f>
        <v>98</v>
      </c>
      <c r="AQ11" s="33">
        <f>'13.KS_Rev'!G12</f>
        <v>340</v>
      </c>
      <c r="AR11" s="33">
        <f>'14.KP_Rev'!G12</f>
        <v>620</v>
      </c>
      <c r="AS11" s="33">
        <f>'15.PSH_Rev'!G12</f>
        <v>750</v>
      </c>
      <c r="AT11" s="33">
        <f>'16.KK_Rev'!G12</f>
        <v>410</v>
      </c>
      <c r="AU11" s="33">
        <f>'17.PVH_Rev'!G12</f>
        <v>7</v>
      </c>
      <c r="AV11" s="33">
        <f>'18.KT_Rev'!G12</f>
        <v>60</v>
      </c>
      <c r="AW11" s="33">
        <f>'19.RT_Rev'!G12</f>
        <v>27</v>
      </c>
      <c r="AX11" s="33">
        <f>'20.MD_Rev'!G12</f>
        <v>12</v>
      </c>
      <c r="AY11" s="33">
        <f>'21.BM_Rev'!G12</f>
        <v>450</v>
      </c>
      <c r="AZ11" s="33">
        <f>'22.ST_Rev'!G12</f>
        <v>62</v>
      </c>
      <c r="BA11" s="33">
        <f>'23.KE_Rev'!G12</f>
        <v>80</v>
      </c>
      <c r="BB11" s="33">
        <f>'24.PL_Rev'!G12</f>
        <v>31</v>
      </c>
      <c r="BC11" s="33">
        <f>'25.OM_Rev'!G12</f>
        <v>33</v>
      </c>
      <c r="BD11" s="33">
        <f t="shared" si="2"/>
        <v>83627</v>
      </c>
      <c r="BE11" s="33">
        <f>'02.PP_Rev'!H12</f>
        <v>73000</v>
      </c>
      <c r="BF11" s="33">
        <f>'03.KD_Rev'!H12</f>
        <v>2827</v>
      </c>
      <c r="BG11" s="33">
        <f>'04.KC_Rev'!H12</f>
        <v>451</v>
      </c>
      <c r="BH11" s="33">
        <f>'05.BT_Rev'!H12</f>
        <v>1783</v>
      </c>
      <c r="BI11" s="33">
        <f>'06.PV_Rev'!H12</f>
        <v>52</v>
      </c>
      <c r="BJ11" s="33">
        <f>'07.SR_Rev'!H12</f>
        <v>1650</v>
      </c>
      <c r="BK11" s="33">
        <f>'08.KT_Rev'!H12</f>
        <v>45</v>
      </c>
      <c r="BL11" s="33">
        <f>'09.TK_Rev'!H12</f>
        <v>121</v>
      </c>
      <c r="BM11" s="33">
        <f>'10.SV_Rev'!H12</f>
        <v>621</v>
      </c>
      <c r="BN11" s="33">
        <f>'11.PS_Rev'!H12</f>
        <v>117</v>
      </c>
      <c r="BO11" s="33">
        <f>'12.KCh_Rev'!H12</f>
        <v>80</v>
      </c>
      <c r="BP11" s="33">
        <f>'13.KS_Rev'!H12</f>
        <v>345</v>
      </c>
      <c r="BQ11" s="33">
        <f>'14.KP_Rev'!H12</f>
        <v>565</v>
      </c>
      <c r="BR11" s="33">
        <f>'15.PSH_Rev'!H12</f>
        <v>750</v>
      </c>
      <c r="BS11" s="33">
        <f>'16.KK_Rev'!H12</f>
        <v>420</v>
      </c>
      <c r="BT11" s="33">
        <f>'17.PVH_Rev'!H12</f>
        <v>12</v>
      </c>
      <c r="BU11" s="33">
        <f>'18.KT_Rev'!H12</f>
        <v>75</v>
      </c>
      <c r="BV11" s="33">
        <f>'19.RT_Rev'!H12</f>
        <v>32</v>
      </c>
      <c r="BW11" s="33">
        <f>'20.MD_Rev'!H12</f>
        <v>17</v>
      </c>
      <c r="BX11" s="33">
        <f>'21.BM_Rev'!H12</f>
        <v>450</v>
      </c>
      <c r="BY11" s="33">
        <f>'22.ST_Rev'!H12</f>
        <v>72</v>
      </c>
      <c r="BZ11" s="33">
        <f>'23.KE_Rev'!H12</f>
        <v>80</v>
      </c>
      <c r="CA11" s="33">
        <f>'24.PL_Rev'!H12</f>
        <v>36</v>
      </c>
      <c r="CB11" s="33">
        <f>'25.OM_Rev'!H12</f>
        <v>26</v>
      </c>
      <c r="CC11" s="33">
        <f t="shared" si="3"/>
        <v>97497.500000000029</v>
      </c>
      <c r="CD11" s="33">
        <f>'02.PP_Rev'!I12</f>
        <v>86200.000000000029</v>
      </c>
      <c r="CE11" s="33">
        <f>'03.KD_Rev'!I12</f>
        <v>1950</v>
      </c>
      <c r="CF11" s="33">
        <f>'04.KC_Rev'!I12</f>
        <v>890.00000000000023</v>
      </c>
      <c r="CG11" s="33">
        <f>'05.BT_Rev'!I12</f>
        <v>1680.0000000000005</v>
      </c>
      <c r="CH11" s="33">
        <f>'06.PV_Rev'!I12</f>
        <v>97.000000000000014</v>
      </c>
      <c r="CI11" s="33">
        <f>'07.SR_Rev'!I12</f>
        <v>1951</v>
      </c>
      <c r="CJ11" s="33">
        <f>'08.KT_Rev'!I12</f>
        <v>52.999999999999986</v>
      </c>
      <c r="CK11" s="33">
        <f>'09.TK_Rev'!I12</f>
        <v>261</v>
      </c>
      <c r="CL11" s="33">
        <f>'10.SV_Rev'!I12</f>
        <v>421</v>
      </c>
      <c r="CM11" s="33">
        <f>'11.PS_Rev'!I12</f>
        <v>102.5</v>
      </c>
      <c r="CN11" s="33">
        <f>'12.KCh_Rev'!I12</f>
        <v>139.99999999999994</v>
      </c>
      <c r="CO11" s="33">
        <f>'13.KS_Rev'!I12</f>
        <v>420.00000000000006</v>
      </c>
      <c r="CP11" s="33">
        <f>'14.KP_Rev'!I12</f>
        <v>615</v>
      </c>
      <c r="CQ11" s="33">
        <f>'15.PSH_Rev'!I12</f>
        <v>1300.0000000000002</v>
      </c>
      <c r="CR11" s="33">
        <f>'16.KK_Rev'!I12</f>
        <v>350</v>
      </c>
      <c r="CS11" s="33">
        <f>'17.PVH_Rev'!I12</f>
        <v>22.5</v>
      </c>
      <c r="CT11" s="33">
        <f>'18.KT_Rev'!I12</f>
        <v>105</v>
      </c>
      <c r="CU11" s="33">
        <f>'19.RT_Rev'!I12</f>
        <v>72</v>
      </c>
      <c r="CV11" s="33">
        <f>'20.MD_Rev'!I12</f>
        <v>26</v>
      </c>
      <c r="CW11" s="33">
        <f>'21.BM_Rev'!I12</f>
        <v>569.99999999999989</v>
      </c>
      <c r="CX11" s="33">
        <f>'22.ST_Rev'!I12</f>
        <v>104.99999999999999</v>
      </c>
      <c r="CY11" s="33">
        <f>'23.KE_Rev'!I12</f>
        <v>88.000000000000014</v>
      </c>
      <c r="CZ11" s="33">
        <f>'24.PL_Rev'!I12</f>
        <v>51.500000000000007</v>
      </c>
      <c r="DA11" s="33">
        <f>'25.OM_Rev'!I12</f>
        <v>27</v>
      </c>
      <c r="DB11" s="33">
        <f t="shared" si="4"/>
        <v>125315</v>
      </c>
      <c r="DC11" s="33">
        <f>'02.PP_Rev'!U12</f>
        <v>113000</v>
      </c>
      <c r="DD11" s="33">
        <f>'03.KD_Rev'!V12</f>
        <v>2150</v>
      </c>
      <c r="DE11" s="33">
        <f>'04.KC_Rev'!AB12</f>
        <v>1120</v>
      </c>
      <c r="DF11" s="33">
        <f>'05.BT_Rev'!Y12</f>
        <v>1875</v>
      </c>
      <c r="DG11" s="33">
        <f>'06.PV_Rev'!X12</f>
        <v>133</v>
      </c>
      <c r="DH11" s="33">
        <f>'07.SR_Rev'!W12</f>
        <v>2040</v>
      </c>
      <c r="DI11" s="33">
        <f>'08.KT_Rev'!S12</f>
        <v>58</v>
      </c>
      <c r="DJ11" s="33">
        <f>'09.TK_Rev'!U12</f>
        <v>351</v>
      </c>
      <c r="DK11" s="33">
        <f>'10.SV_Rev'!S12</f>
        <v>313</v>
      </c>
      <c r="DL11" s="33">
        <f>'11.PS_Rev'!Q12</f>
        <v>113</v>
      </c>
      <c r="DM11" s="33">
        <f>'12.KCh_Rev'!S12</f>
        <v>173</v>
      </c>
      <c r="DN11" s="33">
        <f>'13.KS_Rev'!S12</f>
        <v>410</v>
      </c>
      <c r="DO11" s="33">
        <f>'14.KP_Rev'!S12</f>
        <v>735</v>
      </c>
      <c r="DP11" s="33">
        <f>'15.PSH_Rev'!O12</f>
        <v>1350</v>
      </c>
      <c r="DQ11" s="33">
        <f>'16.KK_Rev'!R12</f>
        <v>261</v>
      </c>
      <c r="DR11" s="33">
        <f>'17.PVH_Rev'!S12</f>
        <v>50</v>
      </c>
      <c r="DS11" s="33">
        <f>'18.KT_Rev'!Q12</f>
        <v>140</v>
      </c>
      <c r="DT11" s="33">
        <f>'19.RT_Rev'!T12</f>
        <v>102</v>
      </c>
      <c r="DU11" s="33">
        <f>'20.MD_Rev'!P12</f>
        <v>28</v>
      </c>
      <c r="DV11" s="33">
        <f>'21.BM_Rev'!T12</f>
        <v>605</v>
      </c>
      <c r="DW11" s="33">
        <f>'22.ST_Rev'!P12</f>
        <v>100</v>
      </c>
      <c r="DX11" s="33">
        <f>'23.KE_Rev'!M12</f>
        <v>95</v>
      </c>
      <c r="DY11" s="33">
        <f>'24.PL_Rev'!M12</f>
        <v>82</v>
      </c>
      <c r="DZ11" s="33">
        <f>'25.OM_Rev'!P12</f>
        <v>31</v>
      </c>
      <c r="EA11" s="33">
        <f t="shared" si="5"/>
        <v>192106.5</v>
      </c>
      <c r="EB11" s="33">
        <f>'02.PP_Rev'!AG12</f>
        <v>162500</v>
      </c>
      <c r="EC11" s="33">
        <f>'03.KD_Rev'!W12</f>
        <v>3520</v>
      </c>
      <c r="ED11" s="33">
        <f>'04.KC_Rev'!AC12</f>
        <v>2230</v>
      </c>
      <c r="EE11" s="33">
        <f>'05.BT_Rev'!Z12</f>
        <v>2813</v>
      </c>
      <c r="EF11" s="33">
        <f>'06.PV_Rev'!Y12</f>
        <v>239</v>
      </c>
      <c r="EG11" s="33">
        <f>'07.SR_Rev'!X12</f>
        <v>6340</v>
      </c>
      <c r="EH11" s="33">
        <f>'08.KT_Rev'!T12</f>
        <v>73</v>
      </c>
      <c r="EI11" s="33">
        <f>'09.TK_Rev'!V12</f>
        <v>701.5</v>
      </c>
      <c r="EJ11" s="33">
        <f>'10.SV_Rev'!T12</f>
        <v>558</v>
      </c>
      <c r="EK11" s="33">
        <f>'11.PS_Rev'!R12</f>
        <v>113</v>
      </c>
      <c r="EL11" s="33">
        <f>'12.KCh_Rev'!T12</f>
        <v>347</v>
      </c>
      <c r="EM11" s="33">
        <f>'13.KS_Rev'!T12</f>
        <v>640</v>
      </c>
      <c r="EN11" s="33">
        <f>'14.KP_Rev'!T12</f>
        <v>1115</v>
      </c>
      <c r="EO11" s="33">
        <f>'15.PSH_Rev'!P12</f>
        <v>8268</v>
      </c>
      <c r="EP11" s="33">
        <f>'16.KK_Rev'!S12</f>
        <v>328</v>
      </c>
      <c r="EQ11" s="33">
        <f>'17.PVH_Rev'!T12</f>
        <v>112</v>
      </c>
      <c r="ER11" s="33">
        <f>'18.KT_Rev'!R12</f>
        <v>190</v>
      </c>
      <c r="ES11" s="33">
        <f>'19.RT_Rev'!U12</f>
        <v>245</v>
      </c>
      <c r="ET11" s="33">
        <f>'20.MD_Rev'!Q12</f>
        <v>30</v>
      </c>
      <c r="EU11" s="33">
        <f>'21.BM_Rev'!U12</f>
        <v>1133</v>
      </c>
      <c r="EV11" s="33">
        <f>'22.ST_Rev'!Q12</f>
        <v>255</v>
      </c>
      <c r="EW11" s="33">
        <f>'23.KE_Rev'!N12</f>
        <v>165</v>
      </c>
      <c r="EX11" s="33">
        <f>'24.PL_Rev'!N12</f>
        <v>142</v>
      </c>
      <c r="EY11" s="33">
        <f>'25.OM_Rev'!Q12</f>
        <v>49</v>
      </c>
    </row>
    <row r="12" spans="1:155" ht="21.75" x14ac:dyDescent="0.65">
      <c r="A12" s="13"/>
      <c r="B12" s="14"/>
      <c r="C12" s="14">
        <v>7011</v>
      </c>
      <c r="D12" s="10" t="s">
        <v>9</v>
      </c>
      <c r="E12" s="5" t="s">
        <v>69</v>
      </c>
      <c r="F12" s="33">
        <f t="shared" si="0"/>
        <v>157183</v>
      </c>
      <c r="G12" s="33">
        <f>'02.PP_Rev'!F13</f>
        <v>140000</v>
      </c>
      <c r="H12" s="33">
        <f>'03.KD_Rev'!F13</f>
        <v>7000</v>
      </c>
      <c r="I12" s="33">
        <f>'04.KC_Rev'!F13</f>
        <v>400</v>
      </c>
      <c r="J12" s="33">
        <f>'05.BT_Rev'!F13</f>
        <v>1800</v>
      </c>
      <c r="K12" s="33">
        <f>'06.PV_Rev'!F13</f>
        <v>52</v>
      </c>
      <c r="L12" s="33">
        <f>'07.SR_Rev'!F13</f>
        <v>3000</v>
      </c>
      <c r="M12" s="33">
        <f>'08.KT_Rev'!F13</f>
        <v>25</v>
      </c>
      <c r="N12" s="33">
        <f>'09.TK_Rev'!F13</f>
        <v>70</v>
      </c>
      <c r="O12" s="33">
        <f>'10.SV_Rev'!F13</f>
        <v>900</v>
      </c>
      <c r="P12" s="33">
        <f>'11.PS_Rev'!F13</f>
        <v>65</v>
      </c>
      <c r="Q12" s="33">
        <f>'12.KCh_Rev'!F13</f>
        <v>70</v>
      </c>
      <c r="R12" s="33">
        <f>'13.KS_Rev'!F13</f>
        <v>220</v>
      </c>
      <c r="S12" s="33">
        <f>'14.KP_Rev'!F13</f>
        <v>600</v>
      </c>
      <c r="T12" s="33">
        <f>'15.PSH_Rev'!F13</f>
        <v>1300</v>
      </c>
      <c r="U12" s="33">
        <f>'16.KK_Rev'!F13</f>
        <v>700</v>
      </c>
      <c r="V12" s="33">
        <f>'17.PVH_Rev'!F13</f>
        <v>6</v>
      </c>
      <c r="W12" s="33">
        <f>'18.KT_Rev'!F13</f>
        <v>50</v>
      </c>
      <c r="X12" s="33">
        <f>'19.RT_Rev'!F13</f>
        <v>25</v>
      </c>
      <c r="Y12" s="33">
        <f>'20.MD_Rev'!F13</f>
        <v>5</v>
      </c>
      <c r="Z12" s="33">
        <f>'21.BM_Rev'!F13</f>
        <v>550</v>
      </c>
      <c r="AA12" s="33">
        <f>'22.ST_Rev'!F13</f>
        <v>160</v>
      </c>
      <c r="AB12" s="33">
        <f>'23.KE_Rev'!F13</f>
        <v>70</v>
      </c>
      <c r="AC12" s="33">
        <f>'24.PL_Rev'!F13</f>
        <v>80</v>
      </c>
      <c r="AD12" s="33">
        <f>'25.OM_Rev'!F13</f>
        <v>35</v>
      </c>
      <c r="AE12" s="33">
        <f t="shared" si="1"/>
        <v>68277</v>
      </c>
      <c r="AF12" s="33">
        <f>'02.PP_Rev'!G13</f>
        <v>57000</v>
      </c>
      <c r="AG12" s="33">
        <f>'03.KD_Rev'!G13</f>
        <v>3700</v>
      </c>
      <c r="AH12" s="33">
        <f>'04.KC_Rev'!G13</f>
        <v>320</v>
      </c>
      <c r="AI12" s="33">
        <f>'05.BT_Rev'!G13</f>
        <v>1370</v>
      </c>
      <c r="AJ12" s="33">
        <f>'06.PV_Rev'!G13</f>
        <v>35</v>
      </c>
      <c r="AK12" s="33">
        <f>'07.SR_Rev'!G13</f>
        <v>2590</v>
      </c>
      <c r="AL12" s="33">
        <f>'08.KT_Rev'!G13</f>
        <v>26</v>
      </c>
      <c r="AM12" s="33">
        <f>'09.TK_Rev'!G13</f>
        <v>90</v>
      </c>
      <c r="AN12" s="33">
        <f>'10.SV_Rev'!G13</f>
        <v>500</v>
      </c>
      <c r="AO12" s="33">
        <f>'11.PS_Rev'!G13</f>
        <v>70</v>
      </c>
      <c r="AP12" s="33">
        <f>'12.KCh_Rev'!G13</f>
        <v>78</v>
      </c>
      <c r="AQ12" s="33">
        <f>'13.KS_Rev'!G13</f>
        <v>260</v>
      </c>
      <c r="AR12" s="33">
        <f>'14.KP_Rev'!G13</f>
        <v>600</v>
      </c>
      <c r="AS12" s="33">
        <f>'15.PSH_Rev'!G13</f>
        <v>600</v>
      </c>
      <c r="AT12" s="33">
        <f>'16.KK_Rev'!G13</f>
        <v>330</v>
      </c>
      <c r="AU12" s="33">
        <f>'17.PVH_Rev'!G13</f>
        <v>6</v>
      </c>
      <c r="AV12" s="33">
        <f>'18.KT_Rev'!G13</f>
        <v>50</v>
      </c>
      <c r="AW12" s="33">
        <f>'19.RT_Rev'!G13</f>
        <v>25</v>
      </c>
      <c r="AX12" s="33">
        <f>'20.MD_Rev'!G13</f>
        <v>10</v>
      </c>
      <c r="AY12" s="33">
        <f>'21.BM_Rev'!G13</f>
        <v>430</v>
      </c>
      <c r="AZ12" s="33">
        <f>'22.ST_Rev'!G13</f>
        <v>60</v>
      </c>
      <c r="BA12" s="33">
        <f>'23.KE_Rev'!G13</f>
        <v>65</v>
      </c>
      <c r="BB12" s="33">
        <f>'24.PL_Rev'!G13</f>
        <v>30</v>
      </c>
      <c r="BC12" s="33">
        <f>'25.OM_Rev'!G13</f>
        <v>32</v>
      </c>
      <c r="BD12" s="33">
        <f t="shared" si="2"/>
        <v>77425</v>
      </c>
      <c r="BE12" s="33">
        <f>'02.PP_Rev'!H13</f>
        <v>67500</v>
      </c>
      <c r="BF12" s="33">
        <f>'03.KD_Rev'!H13</f>
        <v>2700</v>
      </c>
      <c r="BG12" s="33">
        <f>'04.KC_Rev'!H13</f>
        <v>420</v>
      </c>
      <c r="BH12" s="33">
        <f>'05.BT_Rev'!H13</f>
        <v>1750</v>
      </c>
      <c r="BI12" s="33">
        <f>'06.PV_Rev'!H13</f>
        <v>45</v>
      </c>
      <c r="BJ12" s="33">
        <f>'07.SR_Rev'!H13</f>
        <v>1600</v>
      </c>
      <c r="BK12" s="33">
        <f>'08.KT_Rev'!H13</f>
        <v>40</v>
      </c>
      <c r="BL12" s="33">
        <f>'09.TK_Rev'!H13</f>
        <v>120</v>
      </c>
      <c r="BM12" s="33">
        <f>'10.SV_Rev'!H13</f>
        <v>600</v>
      </c>
      <c r="BN12" s="33">
        <f>'11.PS_Rev'!H13</f>
        <v>115</v>
      </c>
      <c r="BO12" s="33">
        <f>'12.KCh_Rev'!H13</f>
        <v>65</v>
      </c>
      <c r="BP12" s="33">
        <f>'13.KS_Rev'!H13</f>
        <v>260</v>
      </c>
      <c r="BQ12" s="33">
        <f>'14.KP_Rev'!H13</f>
        <v>550</v>
      </c>
      <c r="BR12" s="33">
        <f>'15.PSH_Rev'!H13</f>
        <v>600</v>
      </c>
      <c r="BS12" s="33">
        <f>'16.KK_Rev'!H13</f>
        <v>320</v>
      </c>
      <c r="BT12" s="33">
        <f>'17.PVH_Rev'!H13</f>
        <v>10</v>
      </c>
      <c r="BU12" s="33">
        <f>'18.KT_Rev'!H13</f>
        <v>60</v>
      </c>
      <c r="BV12" s="33">
        <f>'19.RT_Rev'!H13</f>
        <v>30</v>
      </c>
      <c r="BW12" s="33">
        <f>'20.MD_Rev'!H13</f>
        <v>15</v>
      </c>
      <c r="BX12" s="33">
        <f>'21.BM_Rev'!H13</f>
        <v>430</v>
      </c>
      <c r="BY12" s="33">
        <f>'22.ST_Rev'!H13</f>
        <v>70</v>
      </c>
      <c r="BZ12" s="33">
        <f>'23.KE_Rev'!H13</f>
        <v>65</v>
      </c>
      <c r="CA12" s="33">
        <f>'24.PL_Rev'!H13</f>
        <v>35</v>
      </c>
      <c r="CB12" s="33">
        <f>'25.OM_Rev'!H13</f>
        <v>25</v>
      </c>
      <c r="CC12" s="33">
        <f t="shared" si="3"/>
        <v>95524</v>
      </c>
      <c r="CD12" s="33">
        <f>'02.PP_Rev'!I13</f>
        <v>85000</v>
      </c>
      <c r="CE12" s="33">
        <f>'03.KD_Rev'!I13</f>
        <v>1800.0000000000002</v>
      </c>
      <c r="CF12" s="33">
        <f>'04.KC_Rev'!I13</f>
        <v>869.99999999999989</v>
      </c>
      <c r="CG12" s="33">
        <f>'05.BT_Rev'!I13</f>
        <v>1650</v>
      </c>
      <c r="CH12" s="33">
        <f>'06.PV_Rev'!I13</f>
        <v>89.999999999999972</v>
      </c>
      <c r="CI12" s="33">
        <f>'07.SR_Rev'!I13</f>
        <v>1900.0000000000002</v>
      </c>
      <c r="CJ12" s="33">
        <f>'08.KT_Rev'!I13</f>
        <v>49.999999999999993</v>
      </c>
      <c r="CK12" s="33">
        <f>'09.TK_Rev'!I13</f>
        <v>260.00000000000006</v>
      </c>
      <c r="CL12" s="33">
        <f>'10.SV_Rev'!I13</f>
        <v>400</v>
      </c>
      <c r="CM12" s="33">
        <f>'11.PS_Rev'!I13</f>
        <v>99.999999999999986</v>
      </c>
      <c r="CN12" s="33">
        <f>'12.KCh_Rev'!I13</f>
        <v>119.99999999999999</v>
      </c>
      <c r="CO12" s="33">
        <f>'13.KS_Rev'!I13</f>
        <v>340.00000000000006</v>
      </c>
      <c r="CP12" s="33">
        <f>'14.KP_Rev'!I13</f>
        <v>600</v>
      </c>
      <c r="CQ12" s="33">
        <f>'15.PSH_Rev'!I13</f>
        <v>1100</v>
      </c>
      <c r="CR12" s="33">
        <f>'16.KK_Rev'!I13</f>
        <v>250</v>
      </c>
      <c r="CS12" s="33">
        <f>'17.PVH_Rev'!I13</f>
        <v>20</v>
      </c>
      <c r="CT12" s="33">
        <f>'18.KT_Rev'!I13</f>
        <v>90</v>
      </c>
      <c r="CU12" s="33">
        <f>'19.RT_Rev'!I13</f>
        <v>70</v>
      </c>
      <c r="CV12" s="33">
        <f>'20.MD_Rev'!I13</f>
        <v>23</v>
      </c>
      <c r="CW12" s="33">
        <f>'21.BM_Rev'!I13</f>
        <v>550</v>
      </c>
      <c r="CX12" s="33">
        <f>'22.ST_Rev'!I13</f>
        <v>85</v>
      </c>
      <c r="CY12" s="33">
        <f>'23.KE_Rev'!I13</f>
        <v>80</v>
      </c>
      <c r="CZ12" s="33">
        <f>'24.PL_Rev'!I13</f>
        <v>50</v>
      </c>
      <c r="DA12" s="33">
        <f>'25.OM_Rev'!I13</f>
        <v>25.999999999999996</v>
      </c>
      <c r="DB12" s="33">
        <f t="shared" si="4"/>
        <v>122512</v>
      </c>
      <c r="DC12" s="33">
        <f>'02.PP_Rev'!U13</f>
        <v>110700</v>
      </c>
      <c r="DD12" s="33">
        <f>'03.KD_Rev'!V13</f>
        <v>2000</v>
      </c>
      <c r="DE12" s="33">
        <f>'04.KC_Rev'!AB13</f>
        <v>1100</v>
      </c>
      <c r="DF12" s="33">
        <f>'05.BT_Rev'!Y13</f>
        <v>1850</v>
      </c>
      <c r="DG12" s="33">
        <f>'06.PV_Rev'!X13</f>
        <v>125</v>
      </c>
      <c r="DH12" s="33">
        <f>'07.SR_Rev'!W13</f>
        <v>2000</v>
      </c>
      <c r="DI12" s="33">
        <f>'08.KT_Rev'!S13</f>
        <v>55</v>
      </c>
      <c r="DJ12" s="33">
        <f>'09.TK_Rev'!U13</f>
        <v>350</v>
      </c>
      <c r="DK12" s="33">
        <f>'10.SV_Rev'!S13</f>
        <v>305</v>
      </c>
      <c r="DL12" s="33">
        <f>'11.PS_Rev'!Q13</f>
        <v>110</v>
      </c>
      <c r="DM12" s="33">
        <f>'12.KCh_Rev'!S13</f>
        <v>152</v>
      </c>
      <c r="DN12" s="33">
        <f>'13.KS_Rev'!S13</f>
        <v>350</v>
      </c>
      <c r="DO12" s="33">
        <f>'14.KP_Rev'!S13</f>
        <v>720</v>
      </c>
      <c r="DP12" s="33">
        <f>'15.PSH_Rev'!O13</f>
        <v>1250</v>
      </c>
      <c r="DQ12" s="33">
        <f>'16.KK_Rev'!R13</f>
        <v>250</v>
      </c>
      <c r="DR12" s="33">
        <f>'17.PVH_Rev'!S13</f>
        <v>50</v>
      </c>
      <c r="DS12" s="33">
        <f>'18.KT_Rev'!Q13</f>
        <v>130</v>
      </c>
      <c r="DT12" s="33">
        <f>'19.RT_Rev'!T13</f>
        <v>100</v>
      </c>
      <c r="DU12" s="33">
        <f>'20.MD_Rev'!P13</f>
        <v>25</v>
      </c>
      <c r="DV12" s="33">
        <f>'21.BM_Rev'!T13</f>
        <v>600</v>
      </c>
      <c r="DW12" s="33">
        <f>'22.ST_Rev'!P13</f>
        <v>90</v>
      </c>
      <c r="DX12" s="33">
        <f>'23.KE_Rev'!M13</f>
        <v>90</v>
      </c>
      <c r="DY12" s="33">
        <f>'24.PL_Rev'!M13</f>
        <v>80</v>
      </c>
      <c r="DZ12" s="33">
        <f>'25.OM_Rev'!P13</f>
        <v>30</v>
      </c>
      <c r="EA12" s="33">
        <f t="shared" si="5"/>
        <v>188994</v>
      </c>
      <c r="EB12" s="33">
        <f>'02.PP_Rev'!AG13</f>
        <v>160000</v>
      </c>
      <c r="EC12" s="33">
        <f>'03.KD_Rev'!W13</f>
        <v>3300</v>
      </c>
      <c r="ED12" s="33">
        <f>'04.KC_Rev'!AC13</f>
        <v>2200</v>
      </c>
      <c r="EE12" s="33">
        <f>'05.BT_Rev'!Z13</f>
        <v>2780</v>
      </c>
      <c r="EF12" s="33">
        <f>'06.PV_Rev'!Y13</f>
        <v>230</v>
      </c>
      <c r="EG12" s="33">
        <f>'07.SR_Rev'!X13</f>
        <v>6300</v>
      </c>
      <c r="EH12" s="33">
        <f>'08.KT_Rev'!T13</f>
        <v>70</v>
      </c>
      <c r="EI12" s="33">
        <f>'09.TK_Rev'!V13</f>
        <v>700</v>
      </c>
      <c r="EJ12" s="33">
        <f>'10.SV_Rev'!T13</f>
        <v>550</v>
      </c>
      <c r="EK12" s="33">
        <f>'11.PS_Rev'!R13</f>
        <v>110</v>
      </c>
      <c r="EL12" s="33">
        <f>'12.KCh_Rev'!T13</f>
        <v>320</v>
      </c>
      <c r="EM12" s="33">
        <f>'13.KS_Rev'!T13</f>
        <v>580</v>
      </c>
      <c r="EN12" s="33">
        <f>'14.KP_Rev'!T13</f>
        <v>1100</v>
      </c>
      <c r="EO12" s="33">
        <f>'15.PSH_Rev'!P13</f>
        <v>8148</v>
      </c>
      <c r="EP12" s="33">
        <f>'16.KK_Rev'!S13</f>
        <v>320</v>
      </c>
      <c r="EQ12" s="33">
        <f>'17.PVH_Rev'!T13</f>
        <v>110</v>
      </c>
      <c r="ER12" s="33">
        <f>'18.KT_Rev'!R13</f>
        <v>180</v>
      </c>
      <c r="ES12" s="33">
        <f>'19.RT_Rev'!U13</f>
        <v>243</v>
      </c>
      <c r="ET12" s="33">
        <f>'20.MD_Rev'!Q13</f>
        <v>27</v>
      </c>
      <c r="EU12" s="33">
        <f>'21.BM_Rev'!U13</f>
        <v>1128</v>
      </c>
      <c r="EV12" s="33">
        <f>'22.ST_Rev'!Q13</f>
        <v>250</v>
      </c>
      <c r="EW12" s="33">
        <f>'23.KE_Rev'!N13</f>
        <v>160</v>
      </c>
      <c r="EX12" s="33">
        <f>'24.PL_Rev'!N13</f>
        <v>140</v>
      </c>
      <c r="EY12" s="33">
        <f>'25.OM_Rev'!Q13</f>
        <v>48</v>
      </c>
    </row>
    <row r="13" spans="1:155" ht="21.75" x14ac:dyDescent="0.65">
      <c r="A13" s="13"/>
      <c r="B13" s="14"/>
      <c r="C13" s="14">
        <v>7012</v>
      </c>
      <c r="D13" s="10" t="s">
        <v>10</v>
      </c>
      <c r="E13" s="5" t="s">
        <v>70</v>
      </c>
      <c r="F13" s="33">
        <f t="shared" si="0"/>
        <v>0</v>
      </c>
      <c r="G13" s="33">
        <f>'02.PP_Rev'!F14</f>
        <v>0</v>
      </c>
      <c r="H13" s="33">
        <f>'03.KD_Rev'!F14</f>
        <v>0</v>
      </c>
      <c r="I13" s="33">
        <f>'04.KC_Rev'!F14</f>
        <v>0</v>
      </c>
      <c r="J13" s="33">
        <f>'05.BT_Rev'!F14</f>
        <v>0</v>
      </c>
      <c r="K13" s="33">
        <f>'06.PV_Rev'!F14</f>
        <v>0</v>
      </c>
      <c r="L13" s="33">
        <f>'07.SR_Rev'!F14</f>
        <v>0</v>
      </c>
      <c r="M13" s="33">
        <f>'08.KT_Rev'!F14</f>
        <v>0</v>
      </c>
      <c r="N13" s="33">
        <f>'09.TK_Rev'!F14</f>
        <v>0</v>
      </c>
      <c r="O13" s="33">
        <f>'10.SV_Rev'!F14</f>
        <v>0</v>
      </c>
      <c r="P13" s="33">
        <f>'11.PS_Rev'!F14</f>
        <v>0</v>
      </c>
      <c r="Q13" s="33">
        <f>'12.KCh_Rev'!F14</f>
        <v>0</v>
      </c>
      <c r="R13" s="33">
        <f>'13.KS_Rev'!F14</f>
        <v>0</v>
      </c>
      <c r="S13" s="33">
        <f>'14.KP_Rev'!F14</f>
        <v>0</v>
      </c>
      <c r="T13" s="33">
        <f>'15.PSH_Rev'!F14</f>
        <v>0</v>
      </c>
      <c r="U13" s="33">
        <f>'16.KK_Rev'!F14</f>
        <v>0</v>
      </c>
      <c r="V13" s="33">
        <f>'17.PVH_Rev'!F14</f>
        <v>0</v>
      </c>
      <c r="W13" s="33">
        <f>'18.KT_Rev'!F14</f>
        <v>0</v>
      </c>
      <c r="X13" s="33">
        <f>'19.RT_Rev'!F14</f>
        <v>0</v>
      </c>
      <c r="Y13" s="33">
        <f>'20.MD_Rev'!F14</f>
        <v>0</v>
      </c>
      <c r="Z13" s="33">
        <f>'21.BM_Rev'!F14</f>
        <v>0</v>
      </c>
      <c r="AA13" s="33">
        <f>'22.ST_Rev'!F14</f>
        <v>0</v>
      </c>
      <c r="AB13" s="33">
        <f>'23.KE_Rev'!F14</f>
        <v>0</v>
      </c>
      <c r="AC13" s="33">
        <f>'24.PL_Rev'!F14</f>
        <v>0</v>
      </c>
      <c r="AD13" s="33">
        <f>'25.OM_Rev'!F14</f>
        <v>0</v>
      </c>
      <c r="AE13" s="33">
        <f t="shared" si="1"/>
        <v>0</v>
      </c>
      <c r="AF13" s="33">
        <f>'02.PP_Rev'!G14</f>
        <v>0</v>
      </c>
      <c r="AG13" s="33">
        <f>'03.KD_Rev'!G14</f>
        <v>0</v>
      </c>
      <c r="AH13" s="33">
        <f>'04.KC_Rev'!G14</f>
        <v>0</v>
      </c>
      <c r="AI13" s="33">
        <f>'05.BT_Rev'!G14</f>
        <v>0</v>
      </c>
      <c r="AJ13" s="33">
        <f>'06.PV_Rev'!G14</f>
        <v>0</v>
      </c>
      <c r="AK13" s="33">
        <f>'07.SR_Rev'!G14</f>
        <v>0</v>
      </c>
      <c r="AL13" s="33">
        <f>'08.KT_Rev'!G14</f>
        <v>0</v>
      </c>
      <c r="AM13" s="33">
        <f>'09.TK_Rev'!G14</f>
        <v>0</v>
      </c>
      <c r="AN13" s="33">
        <f>'10.SV_Rev'!G14</f>
        <v>0</v>
      </c>
      <c r="AO13" s="33">
        <f>'11.PS_Rev'!G14</f>
        <v>0</v>
      </c>
      <c r="AP13" s="33">
        <f>'12.KCh_Rev'!G14</f>
        <v>0</v>
      </c>
      <c r="AQ13" s="33">
        <f>'13.KS_Rev'!G14</f>
        <v>0</v>
      </c>
      <c r="AR13" s="33">
        <f>'14.KP_Rev'!G14</f>
        <v>0</v>
      </c>
      <c r="AS13" s="33">
        <f>'15.PSH_Rev'!G14</f>
        <v>0</v>
      </c>
      <c r="AT13" s="33">
        <f>'16.KK_Rev'!G14</f>
        <v>0</v>
      </c>
      <c r="AU13" s="33">
        <f>'17.PVH_Rev'!G14</f>
        <v>0</v>
      </c>
      <c r="AV13" s="33">
        <f>'18.KT_Rev'!G14</f>
        <v>0</v>
      </c>
      <c r="AW13" s="33">
        <f>'19.RT_Rev'!G14</f>
        <v>0</v>
      </c>
      <c r="AX13" s="33">
        <f>'20.MD_Rev'!G14</f>
        <v>0</v>
      </c>
      <c r="AY13" s="33">
        <f>'21.BM_Rev'!G14</f>
        <v>0</v>
      </c>
      <c r="AZ13" s="33">
        <f>'22.ST_Rev'!G14</f>
        <v>0</v>
      </c>
      <c r="BA13" s="33">
        <f>'23.KE_Rev'!G14</f>
        <v>0</v>
      </c>
      <c r="BB13" s="33">
        <f>'24.PL_Rev'!G14</f>
        <v>0</v>
      </c>
      <c r="BC13" s="33">
        <f>'25.OM_Rev'!G14</f>
        <v>0</v>
      </c>
      <c r="BD13" s="33">
        <f t="shared" si="2"/>
        <v>0</v>
      </c>
      <c r="BE13" s="33">
        <f>'02.PP_Rev'!H14</f>
        <v>0</v>
      </c>
      <c r="BF13" s="33">
        <f>'03.KD_Rev'!H14</f>
        <v>0</v>
      </c>
      <c r="BG13" s="33">
        <f>'04.KC_Rev'!H14</f>
        <v>0</v>
      </c>
      <c r="BH13" s="33">
        <f>'05.BT_Rev'!H14</f>
        <v>0</v>
      </c>
      <c r="BI13" s="33">
        <f>'06.PV_Rev'!H14</f>
        <v>0</v>
      </c>
      <c r="BJ13" s="33">
        <f>'07.SR_Rev'!H14</f>
        <v>0</v>
      </c>
      <c r="BK13" s="33">
        <f>'08.KT_Rev'!H14</f>
        <v>0</v>
      </c>
      <c r="BL13" s="33">
        <f>'09.TK_Rev'!H14</f>
        <v>0</v>
      </c>
      <c r="BM13" s="33">
        <f>'10.SV_Rev'!H14</f>
        <v>0</v>
      </c>
      <c r="BN13" s="33">
        <f>'11.PS_Rev'!H14</f>
        <v>0</v>
      </c>
      <c r="BO13" s="33">
        <f>'12.KCh_Rev'!H14</f>
        <v>0</v>
      </c>
      <c r="BP13" s="33">
        <f>'13.KS_Rev'!H14</f>
        <v>0</v>
      </c>
      <c r="BQ13" s="33">
        <f>'14.KP_Rev'!H14</f>
        <v>0</v>
      </c>
      <c r="BR13" s="33">
        <f>'15.PSH_Rev'!H14</f>
        <v>0</v>
      </c>
      <c r="BS13" s="33">
        <f>'16.KK_Rev'!H14</f>
        <v>0</v>
      </c>
      <c r="BT13" s="33">
        <f>'17.PVH_Rev'!H14</f>
        <v>0</v>
      </c>
      <c r="BU13" s="33">
        <f>'18.KT_Rev'!H14</f>
        <v>0</v>
      </c>
      <c r="BV13" s="33">
        <f>'19.RT_Rev'!H14</f>
        <v>0</v>
      </c>
      <c r="BW13" s="33">
        <f>'20.MD_Rev'!H14</f>
        <v>0</v>
      </c>
      <c r="BX13" s="33">
        <f>'21.BM_Rev'!H14</f>
        <v>0</v>
      </c>
      <c r="BY13" s="33">
        <f>'22.ST_Rev'!H14</f>
        <v>0</v>
      </c>
      <c r="BZ13" s="33">
        <f>'23.KE_Rev'!H14</f>
        <v>0</v>
      </c>
      <c r="CA13" s="33">
        <f>'24.PL_Rev'!H14</f>
        <v>0</v>
      </c>
      <c r="CB13" s="33">
        <f>'25.OM_Rev'!H14</f>
        <v>0</v>
      </c>
      <c r="CC13" s="33">
        <f t="shared" si="3"/>
        <v>0</v>
      </c>
      <c r="CD13" s="33">
        <f>'02.PP_Rev'!I14</f>
        <v>0</v>
      </c>
      <c r="CE13" s="33">
        <f>'03.KD_Rev'!I14</f>
        <v>0</v>
      </c>
      <c r="CF13" s="33">
        <f>'04.KC_Rev'!I14</f>
        <v>0</v>
      </c>
      <c r="CG13" s="33">
        <f>'05.BT_Rev'!I14</f>
        <v>0</v>
      </c>
      <c r="CH13" s="33">
        <f>'06.PV_Rev'!I14</f>
        <v>0</v>
      </c>
      <c r="CI13" s="33">
        <f>'07.SR_Rev'!I14</f>
        <v>0</v>
      </c>
      <c r="CJ13" s="33">
        <f>'08.KT_Rev'!I14</f>
        <v>0</v>
      </c>
      <c r="CK13" s="33">
        <f>'09.TK_Rev'!I14</f>
        <v>0</v>
      </c>
      <c r="CL13" s="33">
        <f>'10.SV_Rev'!I14</f>
        <v>0</v>
      </c>
      <c r="CM13" s="33">
        <f>'11.PS_Rev'!I14</f>
        <v>0</v>
      </c>
      <c r="CN13" s="33">
        <f>'12.KCh_Rev'!I14</f>
        <v>0</v>
      </c>
      <c r="CO13" s="33">
        <f>'13.KS_Rev'!I14</f>
        <v>0</v>
      </c>
      <c r="CP13" s="33">
        <f>'14.KP_Rev'!I14</f>
        <v>0</v>
      </c>
      <c r="CQ13" s="33">
        <f>'15.PSH_Rev'!I14</f>
        <v>0</v>
      </c>
      <c r="CR13" s="33">
        <f>'16.KK_Rev'!I14</f>
        <v>0</v>
      </c>
      <c r="CS13" s="33">
        <f>'17.PVH_Rev'!I14</f>
        <v>0</v>
      </c>
      <c r="CT13" s="33">
        <f>'18.KT_Rev'!I14</f>
        <v>0</v>
      </c>
      <c r="CU13" s="33">
        <f>'19.RT_Rev'!I14</f>
        <v>0</v>
      </c>
      <c r="CV13" s="33">
        <f>'20.MD_Rev'!I14</f>
        <v>0</v>
      </c>
      <c r="CW13" s="33">
        <f>'21.BM_Rev'!I14</f>
        <v>0</v>
      </c>
      <c r="CX13" s="33">
        <f>'22.ST_Rev'!I14</f>
        <v>0</v>
      </c>
      <c r="CY13" s="33">
        <f>'23.KE_Rev'!I14</f>
        <v>0</v>
      </c>
      <c r="CZ13" s="33">
        <f>'24.PL_Rev'!I14</f>
        <v>0</v>
      </c>
      <c r="DA13" s="33">
        <f>'25.OM_Rev'!I14</f>
        <v>0</v>
      </c>
      <c r="DB13" s="33">
        <f t="shared" si="4"/>
        <v>0</v>
      </c>
      <c r="DC13" s="33">
        <f>'02.PP_Rev'!U14</f>
        <v>0</v>
      </c>
      <c r="DD13" s="33">
        <f>'03.KD_Rev'!V14</f>
        <v>0</v>
      </c>
      <c r="DE13" s="33">
        <f>'04.KC_Rev'!AB14</f>
        <v>0</v>
      </c>
      <c r="DF13" s="33">
        <f>'05.BT_Rev'!Y14</f>
        <v>0</v>
      </c>
      <c r="DG13" s="33">
        <f>'06.PV_Rev'!X14</f>
        <v>0</v>
      </c>
      <c r="DH13" s="33">
        <f>'07.SR_Rev'!W14</f>
        <v>0</v>
      </c>
      <c r="DI13" s="33">
        <f>'08.KT_Rev'!S14</f>
        <v>0</v>
      </c>
      <c r="DJ13" s="33">
        <f>'09.TK_Rev'!U14</f>
        <v>0</v>
      </c>
      <c r="DK13" s="33">
        <f>'10.SV_Rev'!S14</f>
        <v>0</v>
      </c>
      <c r="DL13" s="33">
        <f>'11.PS_Rev'!Q14</f>
        <v>0</v>
      </c>
      <c r="DM13" s="33">
        <f>'12.KCh_Rev'!S14</f>
        <v>0</v>
      </c>
      <c r="DN13" s="33">
        <f>'13.KS_Rev'!S14</f>
        <v>0</v>
      </c>
      <c r="DO13" s="33">
        <f>'14.KP_Rev'!S14</f>
        <v>0</v>
      </c>
      <c r="DP13" s="33">
        <f>'15.PSH_Rev'!O14</f>
        <v>0</v>
      </c>
      <c r="DQ13" s="33">
        <f>'16.KK_Rev'!R14</f>
        <v>0</v>
      </c>
      <c r="DR13" s="33">
        <f>'17.PVH_Rev'!S14</f>
        <v>0</v>
      </c>
      <c r="DS13" s="33">
        <f>'18.KT_Rev'!Q14</f>
        <v>0</v>
      </c>
      <c r="DT13" s="33">
        <f>'19.RT_Rev'!T14</f>
        <v>0</v>
      </c>
      <c r="DU13" s="33">
        <f>'20.MD_Rev'!P14</f>
        <v>0</v>
      </c>
      <c r="DV13" s="33">
        <f>'21.BM_Rev'!T14</f>
        <v>0</v>
      </c>
      <c r="DW13" s="33">
        <f>'22.ST_Rev'!P14</f>
        <v>0</v>
      </c>
      <c r="DX13" s="33">
        <f>'23.KE_Rev'!M14</f>
        <v>0</v>
      </c>
      <c r="DY13" s="33">
        <f>'24.PL_Rev'!M14</f>
        <v>0</v>
      </c>
      <c r="DZ13" s="33">
        <f>'25.OM_Rev'!P14</f>
        <v>0</v>
      </c>
      <c r="EA13" s="33">
        <f t="shared" si="5"/>
        <v>0</v>
      </c>
      <c r="EB13" s="33">
        <f>'02.PP_Rev'!AG14</f>
        <v>0</v>
      </c>
      <c r="EC13" s="33">
        <f>'03.KD_Rev'!W14</f>
        <v>0</v>
      </c>
      <c r="ED13" s="33">
        <f>'04.KC_Rev'!AC14</f>
        <v>0</v>
      </c>
      <c r="EE13" s="33">
        <f>'05.BT_Rev'!Z14</f>
        <v>0</v>
      </c>
      <c r="EF13" s="33">
        <f>'06.PV_Rev'!Y14</f>
        <v>0</v>
      </c>
      <c r="EG13" s="33">
        <f>'07.SR_Rev'!X14</f>
        <v>0</v>
      </c>
      <c r="EH13" s="33">
        <f>'08.KT_Rev'!T14</f>
        <v>0</v>
      </c>
      <c r="EI13" s="33">
        <f>'09.TK_Rev'!V14</f>
        <v>0</v>
      </c>
      <c r="EJ13" s="33">
        <f>'10.SV_Rev'!T14</f>
        <v>0</v>
      </c>
      <c r="EK13" s="33">
        <f>'11.PS_Rev'!R14</f>
        <v>0</v>
      </c>
      <c r="EL13" s="33">
        <f>'12.KCh_Rev'!T14</f>
        <v>0</v>
      </c>
      <c r="EM13" s="33">
        <f>'13.KS_Rev'!T14</f>
        <v>0</v>
      </c>
      <c r="EN13" s="33">
        <f>'14.KP_Rev'!T14</f>
        <v>0</v>
      </c>
      <c r="EO13" s="33">
        <f>'15.PSH_Rev'!P14</f>
        <v>0</v>
      </c>
      <c r="EP13" s="33">
        <f>'16.KK_Rev'!S14</f>
        <v>0</v>
      </c>
      <c r="EQ13" s="33">
        <f>'17.PVH_Rev'!T14</f>
        <v>0</v>
      </c>
      <c r="ER13" s="33">
        <f>'18.KT_Rev'!R14</f>
        <v>0</v>
      </c>
      <c r="ES13" s="33">
        <f>'19.RT_Rev'!U14</f>
        <v>0</v>
      </c>
      <c r="ET13" s="33">
        <f>'20.MD_Rev'!Q14</f>
        <v>0</v>
      </c>
      <c r="EU13" s="33">
        <f>'21.BM_Rev'!U14</f>
        <v>0</v>
      </c>
      <c r="EV13" s="33">
        <f>'22.ST_Rev'!Q14</f>
        <v>0</v>
      </c>
      <c r="EW13" s="33">
        <f>'23.KE_Rev'!N14</f>
        <v>0</v>
      </c>
      <c r="EX13" s="33">
        <f>'24.PL_Rev'!N14</f>
        <v>0</v>
      </c>
      <c r="EY13" s="33">
        <f>'25.OM_Rev'!Q14</f>
        <v>0</v>
      </c>
    </row>
    <row r="14" spans="1:155" ht="21.75" x14ac:dyDescent="0.65">
      <c r="A14" s="13"/>
      <c r="B14" s="14"/>
      <c r="C14" s="14">
        <v>7013</v>
      </c>
      <c r="D14" s="10" t="s">
        <v>11</v>
      </c>
      <c r="E14" s="5" t="s">
        <v>66</v>
      </c>
      <c r="F14" s="33">
        <f t="shared" si="0"/>
        <v>9497</v>
      </c>
      <c r="G14" s="33">
        <f>'02.PP_Rev'!F15</f>
        <v>8500</v>
      </c>
      <c r="H14" s="33">
        <f>'03.KD_Rev'!F15</f>
        <v>250</v>
      </c>
      <c r="I14" s="33">
        <f>'04.KC_Rev'!F15</f>
        <v>15</v>
      </c>
      <c r="J14" s="33">
        <f>'05.BT_Rev'!F15</f>
        <v>17</v>
      </c>
      <c r="K14" s="33">
        <f>'06.PV_Rev'!F15</f>
        <v>4</v>
      </c>
      <c r="L14" s="33">
        <f>'07.SR_Rev'!F15</f>
        <v>60</v>
      </c>
      <c r="M14" s="33">
        <f>'08.KT_Rev'!F15</f>
        <v>5</v>
      </c>
      <c r="N14" s="33">
        <f>'09.TK_Rev'!F15</f>
        <v>2</v>
      </c>
      <c r="O14" s="33">
        <f>'10.SV_Rev'!F15</f>
        <v>16</v>
      </c>
      <c r="P14" s="33">
        <f>'11.PS_Rev'!F15</f>
        <v>2</v>
      </c>
      <c r="Q14" s="33">
        <f>'12.KCh_Rev'!F15</f>
        <v>25</v>
      </c>
      <c r="R14" s="33">
        <f>'13.KS_Rev'!F15</f>
        <v>70</v>
      </c>
      <c r="S14" s="33">
        <f>'14.KP_Rev'!F15</f>
        <v>30</v>
      </c>
      <c r="T14" s="33">
        <f>'15.PSH_Rev'!F15</f>
        <v>350</v>
      </c>
      <c r="U14" s="33">
        <f>'16.KK_Rev'!F15</f>
        <v>100</v>
      </c>
      <c r="V14" s="33">
        <f>'17.PVH_Rev'!F15</f>
        <v>1</v>
      </c>
      <c r="W14" s="33">
        <f>'18.KT_Rev'!F15</f>
        <v>10</v>
      </c>
      <c r="X14" s="33">
        <f>'19.RT_Rev'!F15</f>
        <v>2</v>
      </c>
      <c r="Y14" s="33">
        <f>'20.MD_Rev'!F15</f>
        <v>1</v>
      </c>
      <c r="Z14" s="33">
        <f>'21.BM_Rev'!F15</f>
        <v>20</v>
      </c>
      <c r="AA14" s="33">
        <f>'22.ST_Rev'!F15</f>
        <v>5</v>
      </c>
      <c r="AB14" s="33">
        <f>'23.KE_Rev'!F15</f>
        <v>10</v>
      </c>
      <c r="AC14" s="33">
        <f>'24.PL_Rev'!F15</f>
        <v>1</v>
      </c>
      <c r="AD14" s="33">
        <f>'25.OM_Rev'!F15</f>
        <v>1</v>
      </c>
      <c r="AE14" s="33">
        <f t="shared" si="1"/>
        <v>2936</v>
      </c>
      <c r="AF14" s="33">
        <f>'02.PP_Rev'!G15</f>
        <v>2000</v>
      </c>
      <c r="AG14" s="33">
        <f>'03.KD_Rev'!G15</f>
        <v>400</v>
      </c>
      <c r="AH14" s="33">
        <f>'04.KC_Rev'!G15</f>
        <v>15</v>
      </c>
      <c r="AI14" s="33">
        <f>'05.BT_Rev'!G15</f>
        <v>18</v>
      </c>
      <c r="AJ14" s="33">
        <f>'06.PV_Rev'!G15</f>
        <v>5</v>
      </c>
      <c r="AK14" s="33">
        <f>'07.SR_Rev'!G15</f>
        <v>62</v>
      </c>
      <c r="AL14" s="33">
        <f>'08.KT_Rev'!G15</f>
        <v>5</v>
      </c>
      <c r="AM14" s="33">
        <f>'09.TK_Rev'!G15</f>
        <v>1</v>
      </c>
      <c r="AN14" s="33">
        <f>'10.SV_Rev'!G15</f>
        <v>24</v>
      </c>
      <c r="AO14" s="33">
        <f>'11.PS_Rev'!G15</f>
        <v>2</v>
      </c>
      <c r="AP14" s="33">
        <f>'12.KCh_Rev'!G15</f>
        <v>20</v>
      </c>
      <c r="AQ14" s="33">
        <f>'13.KS_Rev'!G15</f>
        <v>80</v>
      </c>
      <c r="AR14" s="33">
        <f>'14.KP_Rev'!G15</f>
        <v>20</v>
      </c>
      <c r="AS14" s="33">
        <f>'15.PSH_Rev'!G15</f>
        <v>150</v>
      </c>
      <c r="AT14" s="33">
        <f>'16.KK_Rev'!G15</f>
        <v>80</v>
      </c>
      <c r="AU14" s="33">
        <f>'17.PVH_Rev'!G15</f>
        <v>1</v>
      </c>
      <c r="AV14" s="33">
        <f>'18.KT_Rev'!G15</f>
        <v>10</v>
      </c>
      <c r="AW14" s="33">
        <f>'19.RT_Rev'!G15</f>
        <v>2</v>
      </c>
      <c r="AX14" s="33">
        <f>'20.MD_Rev'!G15</f>
        <v>2</v>
      </c>
      <c r="AY14" s="33">
        <f>'21.BM_Rev'!G15</f>
        <v>20</v>
      </c>
      <c r="AZ14" s="33">
        <f>'22.ST_Rev'!G15</f>
        <v>2</v>
      </c>
      <c r="BA14" s="33">
        <f>'23.KE_Rev'!G15</f>
        <v>15</v>
      </c>
      <c r="BB14" s="33">
        <f>'24.PL_Rev'!G15</f>
        <v>1</v>
      </c>
      <c r="BC14" s="33">
        <f>'25.OM_Rev'!G15</f>
        <v>1</v>
      </c>
      <c r="BD14" s="33">
        <f t="shared" si="2"/>
        <v>6202</v>
      </c>
      <c r="BE14" s="33">
        <f>'02.PP_Rev'!H15</f>
        <v>5500</v>
      </c>
      <c r="BF14" s="33">
        <f>'03.KD_Rev'!H15</f>
        <v>127</v>
      </c>
      <c r="BG14" s="33">
        <f>'04.KC_Rev'!H15</f>
        <v>31</v>
      </c>
      <c r="BH14" s="33">
        <f>'05.BT_Rev'!H15</f>
        <v>33</v>
      </c>
      <c r="BI14" s="33">
        <f>'06.PV_Rev'!H15</f>
        <v>7</v>
      </c>
      <c r="BJ14" s="33">
        <f>'07.SR_Rev'!H15</f>
        <v>50</v>
      </c>
      <c r="BK14" s="33">
        <f>'08.KT_Rev'!H15</f>
        <v>5</v>
      </c>
      <c r="BL14" s="33">
        <f>'09.TK_Rev'!H15</f>
        <v>1</v>
      </c>
      <c r="BM14" s="33">
        <f>'10.SV_Rev'!H15</f>
        <v>21</v>
      </c>
      <c r="BN14" s="33">
        <f>'11.PS_Rev'!H15</f>
        <v>2</v>
      </c>
      <c r="BO14" s="33">
        <f>'12.KCh_Rev'!H15</f>
        <v>15</v>
      </c>
      <c r="BP14" s="33">
        <f>'13.KS_Rev'!H15</f>
        <v>85</v>
      </c>
      <c r="BQ14" s="33">
        <f>'14.KP_Rev'!H15</f>
        <v>15</v>
      </c>
      <c r="BR14" s="33">
        <f>'15.PSH_Rev'!H15</f>
        <v>150</v>
      </c>
      <c r="BS14" s="33">
        <f>'16.KK_Rev'!H15</f>
        <v>100</v>
      </c>
      <c r="BT14" s="33">
        <f>'17.PVH_Rev'!H15</f>
        <v>2</v>
      </c>
      <c r="BU14" s="33">
        <f>'18.KT_Rev'!H15</f>
        <v>15</v>
      </c>
      <c r="BV14" s="33">
        <f>'19.RT_Rev'!H15</f>
        <v>2</v>
      </c>
      <c r="BW14" s="33">
        <f>'20.MD_Rev'!H15</f>
        <v>2</v>
      </c>
      <c r="BX14" s="33">
        <f>'21.BM_Rev'!H15</f>
        <v>20</v>
      </c>
      <c r="BY14" s="33">
        <f>'22.ST_Rev'!H15</f>
        <v>2</v>
      </c>
      <c r="BZ14" s="33">
        <f>'23.KE_Rev'!H15</f>
        <v>15</v>
      </c>
      <c r="CA14" s="33">
        <f>'24.PL_Rev'!H15</f>
        <v>1</v>
      </c>
      <c r="CB14" s="33">
        <f>'25.OM_Rev'!H15</f>
        <v>1</v>
      </c>
      <c r="CC14" s="33">
        <f t="shared" si="3"/>
        <v>1973.4999999999998</v>
      </c>
      <c r="CD14" s="33">
        <f>'02.PP_Rev'!I15</f>
        <v>1199.9999999999998</v>
      </c>
      <c r="CE14" s="33">
        <f>'03.KD_Rev'!I15</f>
        <v>150</v>
      </c>
      <c r="CF14" s="33">
        <f>'04.KC_Rev'!I15</f>
        <v>20.000000000000007</v>
      </c>
      <c r="CG14" s="33">
        <f>'05.BT_Rev'!I15</f>
        <v>29.999999999999996</v>
      </c>
      <c r="CH14" s="33">
        <f>'06.PV_Rev'!I15</f>
        <v>7.0000000000000009</v>
      </c>
      <c r="CI14" s="33">
        <f>'07.SR_Rev'!I15</f>
        <v>50.999999999999993</v>
      </c>
      <c r="CJ14" s="33">
        <f>'08.KT_Rev'!I15</f>
        <v>3</v>
      </c>
      <c r="CK14" s="33">
        <f>'09.TK_Rev'!I15</f>
        <v>1.0000000000000002</v>
      </c>
      <c r="CL14" s="33">
        <f>'10.SV_Rev'!I15</f>
        <v>21</v>
      </c>
      <c r="CM14" s="33">
        <f>'11.PS_Rev'!I15</f>
        <v>2.4999999999999996</v>
      </c>
      <c r="CN14" s="33">
        <f>'12.KCh_Rev'!I15</f>
        <v>19.999999999999996</v>
      </c>
      <c r="CO14" s="33">
        <f>'13.KS_Rev'!I15</f>
        <v>80.000000000000014</v>
      </c>
      <c r="CP14" s="33">
        <f>'14.KP_Rev'!I15</f>
        <v>15</v>
      </c>
      <c r="CQ14" s="33">
        <f>'15.PSH_Rev'!I15</f>
        <v>200.00000000000003</v>
      </c>
      <c r="CR14" s="33">
        <f>'16.KK_Rev'!I15</f>
        <v>100</v>
      </c>
      <c r="CS14" s="33">
        <f>'17.PVH_Rev'!I15</f>
        <v>2.4999999999999996</v>
      </c>
      <c r="CT14" s="33">
        <f>'18.KT_Rev'!I15</f>
        <v>15.000000000000002</v>
      </c>
      <c r="CU14" s="33">
        <f>'19.RT_Rev'!I15</f>
        <v>2.0000000000000004</v>
      </c>
      <c r="CV14" s="33">
        <f>'20.MD_Rev'!I15</f>
        <v>3</v>
      </c>
      <c r="CW14" s="33">
        <f>'21.BM_Rev'!I15</f>
        <v>20</v>
      </c>
      <c r="CX14" s="33">
        <f>'22.ST_Rev'!I15</f>
        <v>19.999999999999996</v>
      </c>
      <c r="CY14" s="33">
        <f>'23.KE_Rev'!I15</f>
        <v>8</v>
      </c>
      <c r="CZ14" s="33">
        <f>'24.PL_Rev'!I15</f>
        <v>1.5</v>
      </c>
      <c r="DA14" s="33">
        <f>'25.OM_Rev'!I15</f>
        <v>1.0000000000000002</v>
      </c>
      <c r="DB14" s="33">
        <f t="shared" si="4"/>
        <v>2803</v>
      </c>
      <c r="DC14" s="33">
        <f>'02.PP_Rev'!U15</f>
        <v>2300</v>
      </c>
      <c r="DD14" s="33">
        <f>'03.KD_Rev'!V15</f>
        <v>150</v>
      </c>
      <c r="DE14" s="33">
        <f>'04.KC_Rev'!AB15</f>
        <v>20</v>
      </c>
      <c r="DF14" s="33">
        <f>'05.BT_Rev'!Y15</f>
        <v>25</v>
      </c>
      <c r="DG14" s="33">
        <f>'06.PV_Rev'!X15</f>
        <v>8</v>
      </c>
      <c r="DH14" s="33">
        <f>'07.SR_Rev'!W15</f>
        <v>40</v>
      </c>
      <c r="DI14" s="33">
        <f>'08.KT_Rev'!S15</f>
        <v>3</v>
      </c>
      <c r="DJ14" s="33">
        <f>'09.TK_Rev'!U15</f>
        <v>1</v>
      </c>
      <c r="DK14" s="33">
        <f>'10.SV_Rev'!S15</f>
        <v>8</v>
      </c>
      <c r="DL14" s="33">
        <f>'11.PS_Rev'!Q15</f>
        <v>3</v>
      </c>
      <c r="DM14" s="33">
        <f>'12.KCh_Rev'!S15</f>
        <v>21</v>
      </c>
      <c r="DN14" s="33">
        <f>'13.KS_Rev'!S15</f>
        <v>60</v>
      </c>
      <c r="DO14" s="33">
        <f>'14.KP_Rev'!S15</f>
        <v>15</v>
      </c>
      <c r="DP14" s="33">
        <f>'15.PSH_Rev'!O15</f>
        <v>100</v>
      </c>
      <c r="DQ14" s="33">
        <f>'16.KK_Rev'!R15</f>
        <v>11</v>
      </c>
      <c r="DR14" s="33">
        <f>'17.PVH_Rev'!S15</f>
        <v>0</v>
      </c>
      <c r="DS14" s="33">
        <f>'18.KT_Rev'!Q15</f>
        <v>10</v>
      </c>
      <c r="DT14" s="33">
        <f>'19.RT_Rev'!T15</f>
        <v>2</v>
      </c>
      <c r="DU14" s="33">
        <f>'20.MD_Rev'!P15</f>
        <v>3</v>
      </c>
      <c r="DV14" s="33">
        <f>'21.BM_Rev'!T15</f>
        <v>5</v>
      </c>
      <c r="DW14" s="33">
        <f>'22.ST_Rev'!P15</f>
        <v>10</v>
      </c>
      <c r="DX14" s="33">
        <f>'23.KE_Rev'!M15</f>
        <v>5</v>
      </c>
      <c r="DY14" s="33">
        <f>'24.PL_Rev'!M15</f>
        <v>2</v>
      </c>
      <c r="DZ14" s="33">
        <f>'25.OM_Rev'!P15</f>
        <v>1</v>
      </c>
      <c r="EA14" s="33">
        <f t="shared" si="5"/>
        <v>3112.5</v>
      </c>
      <c r="EB14" s="33">
        <f>'02.PP_Rev'!AG15</f>
        <v>2500</v>
      </c>
      <c r="EC14" s="33">
        <f>'03.KD_Rev'!W15</f>
        <v>220</v>
      </c>
      <c r="ED14" s="33">
        <f>'04.KC_Rev'!AC15</f>
        <v>30</v>
      </c>
      <c r="EE14" s="33">
        <f>'05.BT_Rev'!Z15</f>
        <v>33</v>
      </c>
      <c r="EF14" s="33">
        <f>'06.PV_Rev'!Y15</f>
        <v>9</v>
      </c>
      <c r="EG14" s="33">
        <f>'07.SR_Rev'!X15</f>
        <v>40</v>
      </c>
      <c r="EH14" s="33">
        <f>'08.KT_Rev'!T15</f>
        <v>3</v>
      </c>
      <c r="EI14" s="33">
        <f>'09.TK_Rev'!V15</f>
        <v>1.5</v>
      </c>
      <c r="EJ14" s="33">
        <f>'10.SV_Rev'!T15</f>
        <v>8</v>
      </c>
      <c r="EK14" s="33">
        <f>'11.PS_Rev'!R15</f>
        <v>3</v>
      </c>
      <c r="EL14" s="33">
        <f>'12.KCh_Rev'!T15</f>
        <v>27</v>
      </c>
      <c r="EM14" s="33">
        <f>'13.KS_Rev'!T15</f>
        <v>60</v>
      </c>
      <c r="EN14" s="33">
        <f>'14.KP_Rev'!T15</f>
        <v>15</v>
      </c>
      <c r="EO14" s="33">
        <f>'15.PSH_Rev'!P15</f>
        <v>120</v>
      </c>
      <c r="EP14" s="33">
        <f>'16.KK_Rev'!S15</f>
        <v>8</v>
      </c>
      <c r="EQ14" s="33">
        <f>'17.PVH_Rev'!T15</f>
        <v>2</v>
      </c>
      <c r="ER14" s="33">
        <f>'18.KT_Rev'!R15</f>
        <v>10</v>
      </c>
      <c r="ES14" s="33">
        <f>'19.RT_Rev'!U15</f>
        <v>2</v>
      </c>
      <c r="ET14" s="33">
        <f>'20.MD_Rev'!Q15</f>
        <v>3</v>
      </c>
      <c r="EU14" s="33">
        <f>'21.BM_Rev'!U15</f>
        <v>5</v>
      </c>
      <c r="EV14" s="33">
        <f>'22.ST_Rev'!Q15</f>
        <v>5</v>
      </c>
      <c r="EW14" s="33">
        <f>'23.KE_Rev'!N15</f>
        <v>5</v>
      </c>
      <c r="EX14" s="33">
        <f>'24.PL_Rev'!N15</f>
        <v>2</v>
      </c>
      <c r="EY14" s="33">
        <f>'25.OM_Rev'!Q15</f>
        <v>1</v>
      </c>
    </row>
    <row r="15" spans="1:155" ht="21.75" x14ac:dyDescent="0.65">
      <c r="A15" s="13"/>
      <c r="B15" s="14">
        <v>702</v>
      </c>
      <c r="C15" s="14"/>
      <c r="D15" s="10" t="s">
        <v>14</v>
      </c>
      <c r="E15" s="5" t="s">
        <v>67</v>
      </c>
      <c r="F15" s="33">
        <f t="shared" si="0"/>
        <v>49480</v>
      </c>
      <c r="G15" s="33">
        <f>'02.PP_Rev'!F16</f>
        <v>49000</v>
      </c>
      <c r="H15" s="33">
        <f>'03.KD_Rev'!F16</f>
        <v>10</v>
      </c>
      <c r="I15" s="33">
        <f>'04.KC_Rev'!F16</f>
        <v>15</v>
      </c>
      <c r="J15" s="33">
        <f>'05.BT_Rev'!F16</f>
        <v>55</v>
      </c>
      <c r="K15" s="33">
        <f>'06.PV_Rev'!F16</f>
        <v>4</v>
      </c>
      <c r="L15" s="33">
        <f>'07.SR_Rev'!F16</f>
        <v>300</v>
      </c>
      <c r="M15" s="33">
        <f>'08.KT_Rev'!F16</f>
        <v>3</v>
      </c>
      <c r="N15" s="33">
        <f>'09.TK_Rev'!F16</f>
        <v>3</v>
      </c>
      <c r="O15" s="33">
        <f>'10.SV_Rev'!F16</f>
        <v>4</v>
      </c>
      <c r="P15" s="33">
        <f>'11.PS_Rev'!F16</f>
        <v>7</v>
      </c>
      <c r="Q15" s="33">
        <f>'12.KCh_Rev'!F16</f>
        <v>7</v>
      </c>
      <c r="R15" s="33">
        <f>'13.KS_Rev'!F16</f>
        <v>4</v>
      </c>
      <c r="S15" s="33">
        <f>'14.KP_Rev'!F16</f>
        <v>7</v>
      </c>
      <c r="T15" s="33">
        <f>'15.PSH_Rev'!F16</f>
        <v>25</v>
      </c>
      <c r="U15" s="33">
        <f>'16.KK_Rev'!F16</f>
        <v>3</v>
      </c>
      <c r="V15" s="33">
        <f>'17.PVH_Rev'!F16</f>
        <v>1</v>
      </c>
      <c r="W15" s="33">
        <f>'18.KT_Rev'!F16</f>
        <v>5</v>
      </c>
      <c r="X15" s="33">
        <f>'19.RT_Rev'!F16</f>
        <v>1</v>
      </c>
      <c r="Y15" s="33">
        <f>'20.MD_Rev'!F16</f>
        <v>1</v>
      </c>
      <c r="Z15" s="33">
        <f>'21.BM_Rev'!F16</f>
        <v>15</v>
      </c>
      <c r="AA15" s="33">
        <f>'22.ST_Rev'!F16</f>
        <v>2</v>
      </c>
      <c r="AB15" s="33">
        <f>'23.KE_Rev'!F16</f>
        <v>1</v>
      </c>
      <c r="AC15" s="33">
        <f>'24.PL_Rev'!F16</f>
        <v>3</v>
      </c>
      <c r="AD15" s="33">
        <f>'25.OM_Rev'!F16</f>
        <v>4</v>
      </c>
      <c r="AE15" s="33">
        <f t="shared" si="1"/>
        <v>60529.5</v>
      </c>
      <c r="AF15" s="33">
        <f>'02.PP_Rev'!G16</f>
        <v>60000</v>
      </c>
      <c r="AG15" s="33">
        <f>'03.KD_Rev'!G16</f>
        <v>15</v>
      </c>
      <c r="AH15" s="33">
        <f>'04.KC_Rev'!G16</f>
        <v>20</v>
      </c>
      <c r="AI15" s="33">
        <f>'05.BT_Rev'!G16</f>
        <v>58</v>
      </c>
      <c r="AJ15" s="33">
        <f>'06.PV_Rev'!G16</f>
        <v>5</v>
      </c>
      <c r="AK15" s="33">
        <f>'07.SR_Rev'!G16</f>
        <v>300</v>
      </c>
      <c r="AL15" s="33">
        <f>'08.KT_Rev'!G16</f>
        <v>4</v>
      </c>
      <c r="AM15" s="33">
        <f>'09.TK_Rev'!G16</f>
        <v>4</v>
      </c>
      <c r="AN15" s="33">
        <f>'10.SV_Rev'!G16</f>
        <v>5</v>
      </c>
      <c r="AO15" s="33">
        <f>'11.PS_Rev'!G16</f>
        <v>9</v>
      </c>
      <c r="AP15" s="33">
        <f>'12.KCh_Rev'!G16</f>
        <v>8</v>
      </c>
      <c r="AQ15" s="33">
        <f>'13.KS_Rev'!G16</f>
        <v>4</v>
      </c>
      <c r="AR15" s="33">
        <f>'14.KP_Rev'!G16</f>
        <v>8</v>
      </c>
      <c r="AS15" s="33">
        <f>'15.PSH_Rev'!G16</f>
        <v>20</v>
      </c>
      <c r="AT15" s="33">
        <f>'16.KK_Rev'!G16</f>
        <v>8</v>
      </c>
      <c r="AU15" s="33">
        <f>'17.PVH_Rev'!G16</f>
        <v>1.5</v>
      </c>
      <c r="AV15" s="33">
        <f>'18.KT_Rev'!G16</f>
        <v>8</v>
      </c>
      <c r="AW15" s="33">
        <f>'19.RT_Rev'!G16</f>
        <v>1</v>
      </c>
      <c r="AX15" s="33">
        <f>'20.MD_Rev'!G16</f>
        <v>1</v>
      </c>
      <c r="AY15" s="33">
        <f>'21.BM_Rev'!G16</f>
        <v>40</v>
      </c>
      <c r="AZ15" s="33">
        <f>'22.ST_Rev'!G16</f>
        <v>2</v>
      </c>
      <c r="BA15" s="33">
        <f>'23.KE_Rev'!G16</f>
        <v>1</v>
      </c>
      <c r="BB15" s="33">
        <f>'24.PL_Rev'!G16</f>
        <v>3</v>
      </c>
      <c r="BC15" s="33">
        <f>'25.OM_Rev'!G16</f>
        <v>4</v>
      </c>
      <c r="BD15" s="33">
        <f t="shared" si="2"/>
        <v>70733.5</v>
      </c>
      <c r="BE15" s="33">
        <f>'02.PP_Rev'!H16</f>
        <v>70000</v>
      </c>
      <c r="BF15" s="33">
        <f>'03.KD_Rev'!H16</f>
        <v>14</v>
      </c>
      <c r="BG15" s="33">
        <f>'04.KC_Rev'!H16</f>
        <v>32</v>
      </c>
      <c r="BH15" s="33">
        <f>'05.BT_Rev'!H16</f>
        <v>120</v>
      </c>
      <c r="BI15" s="33">
        <f>'06.PV_Rev'!H16</f>
        <v>6</v>
      </c>
      <c r="BJ15" s="33">
        <f>'07.SR_Rev'!H16</f>
        <v>400</v>
      </c>
      <c r="BK15" s="33">
        <f>'08.KT_Rev'!H16</f>
        <v>4</v>
      </c>
      <c r="BL15" s="33">
        <f>'09.TK_Rev'!H16</f>
        <v>6</v>
      </c>
      <c r="BM15" s="33">
        <f>'10.SV_Rev'!H16</f>
        <v>6</v>
      </c>
      <c r="BN15" s="33">
        <f>'11.PS_Rev'!H16</f>
        <v>12</v>
      </c>
      <c r="BO15" s="33">
        <f>'12.KCh_Rev'!H16</f>
        <v>10</v>
      </c>
      <c r="BP15" s="33">
        <f>'13.KS_Rev'!H16</f>
        <v>4</v>
      </c>
      <c r="BQ15" s="33">
        <f>'14.KP_Rev'!H16</f>
        <v>9</v>
      </c>
      <c r="BR15" s="33">
        <f>'15.PSH_Rev'!H16</f>
        <v>30</v>
      </c>
      <c r="BS15" s="33">
        <f>'16.KK_Rev'!H16</f>
        <v>8</v>
      </c>
      <c r="BT15" s="33">
        <f>'17.PVH_Rev'!H16</f>
        <v>2</v>
      </c>
      <c r="BU15" s="33">
        <f>'18.KT_Rev'!H16</f>
        <v>10</v>
      </c>
      <c r="BV15" s="33">
        <f>'19.RT_Rev'!H16</f>
        <v>1</v>
      </c>
      <c r="BW15" s="33">
        <f>'20.MD_Rev'!H16</f>
        <v>1</v>
      </c>
      <c r="BX15" s="33">
        <f>'21.BM_Rev'!H16</f>
        <v>48</v>
      </c>
      <c r="BY15" s="33">
        <f>'22.ST_Rev'!H16</f>
        <v>2</v>
      </c>
      <c r="BZ15" s="33">
        <f>'23.KE_Rev'!H16</f>
        <v>1.5</v>
      </c>
      <c r="CA15" s="33">
        <f>'24.PL_Rev'!H16</f>
        <v>3</v>
      </c>
      <c r="CB15" s="33">
        <f>'25.OM_Rev'!H16</f>
        <v>4</v>
      </c>
      <c r="CC15" s="33">
        <f t="shared" si="3"/>
        <v>85742.5</v>
      </c>
      <c r="CD15" s="33">
        <f>'02.PP_Rev'!I16</f>
        <v>85000</v>
      </c>
      <c r="CE15" s="33">
        <f>'03.KD_Rev'!I16</f>
        <v>14</v>
      </c>
      <c r="CF15" s="33">
        <f>'04.KC_Rev'!I16</f>
        <v>35.000000000000007</v>
      </c>
      <c r="CG15" s="33">
        <f>'05.BT_Rev'!I16</f>
        <v>96</v>
      </c>
      <c r="CH15" s="33">
        <f>'06.PV_Rev'!I16</f>
        <v>6.0000000000000009</v>
      </c>
      <c r="CI15" s="33">
        <f>'07.SR_Rev'!I16</f>
        <v>400</v>
      </c>
      <c r="CJ15" s="33">
        <f>'08.KT_Rev'!I16</f>
        <v>4</v>
      </c>
      <c r="CK15" s="33">
        <f>'09.TK_Rev'!I16</f>
        <v>7.0000000000000009</v>
      </c>
      <c r="CL15" s="33">
        <f>'10.SV_Rev'!I16</f>
        <v>6</v>
      </c>
      <c r="CM15" s="33">
        <f>'11.PS_Rev'!I16</f>
        <v>11.999999999999998</v>
      </c>
      <c r="CN15" s="33">
        <f>'12.KCh_Rev'!I16</f>
        <v>16.000000000000004</v>
      </c>
      <c r="CO15" s="33">
        <f>'13.KS_Rev'!I16</f>
        <v>4.9999999999999982</v>
      </c>
      <c r="CP15" s="33">
        <f>'14.KP_Rev'!I16</f>
        <v>9</v>
      </c>
      <c r="CQ15" s="33">
        <f>'15.PSH_Rev'!I16</f>
        <v>35</v>
      </c>
      <c r="CR15" s="33">
        <f>'16.KK_Rev'!I16</f>
        <v>15</v>
      </c>
      <c r="CS15" s="33">
        <f>'17.PVH_Rev'!I16</f>
        <v>2.4999999999999996</v>
      </c>
      <c r="CT15" s="33">
        <f>'18.KT_Rev'!I16</f>
        <v>9.9999999999999982</v>
      </c>
      <c r="CU15" s="33">
        <f>'19.RT_Rev'!I16</f>
        <v>2.0000000000000004</v>
      </c>
      <c r="CV15" s="33">
        <f>'20.MD_Rev'!I16</f>
        <v>2.0000000000000004</v>
      </c>
      <c r="CW15" s="33">
        <f>'21.BM_Rev'!I16</f>
        <v>55</v>
      </c>
      <c r="CX15" s="33">
        <f>'22.ST_Rev'!I16</f>
        <v>2.0000000000000004</v>
      </c>
      <c r="CY15" s="33">
        <f>'23.KE_Rev'!I16</f>
        <v>1.5</v>
      </c>
      <c r="CZ15" s="33">
        <f>'24.PL_Rev'!I16</f>
        <v>3.5</v>
      </c>
      <c r="DA15" s="33">
        <f>'25.OM_Rev'!I16</f>
        <v>4</v>
      </c>
      <c r="DB15" s="33">
        <f t="shared" si="4"/>
        <v>96595.5</v>
      </c>
      <c r="DC15" s="33">
        <f>'02.PP_Rev'!U16</f>
        <v>95800</v>
      </c>
      <c r="DD15" s="33">
        <f>'03.KD_Rev'!V16</f>
        <v>14</v>
      </c>
      <c r="DE15" s="33">
        <f>'04.KC_Rev'!AB16</f>
        <v>35</v>
      </c>
      <c r="DF15" s="33">
        <f>'05.BT_Rev'!Y16</f>
        <v>130</v>
      </c>
      <c r="DG15" s="33">
        <f>'06.PV_Rev'!X16</f>
        <v>6.5</v>
      </c>
      <c r="DH15" s="33">
        <f>'07.SR_Rev'!W16</f>
        <v>400</v>
      </c>
      <c r="DI15" s="33">
        <f>'08.KT_Rev'!S16</f>
        <v>6</v>
      </c>
      <c r="DJ15" s="33">
        <f>'09.TK_Rev'!U16</f>
        <v>7</v>
      </c>
      <c r="DK15" s="33">
        <f>'10.SV_Rev'!S16</f>
        <v>7</v>
      </c>
      <c r="DL15" s="33">
        <f>'11.PS_Rev'!Q16</f>
        <v>14</v>
      </c>
      <c r="DM15" s="33">
        <f>'12.KCh_Rev'!S16</f>
        <v>17</v>
      </c>
      <c r="DN15" s="33">
        <f>'13.KS_Rev'!S16</f>
        <v>6</v>
      </c>
      <c r="DO15" s="33">
        <f>'14.KP_Rev'!S16</f>
        <v>9.5</v>
      </c>
      <c r="DP15" s="33">
        <f>'15.PSH_Rev'!O16</f>
        <v>40</v>
      </c>
      <c r="DQ15" s="33">
        <f>'16.KK_Rev'!R16</f>
        <v>15</v>
      </c>
      <c r="DR15" s="33">
        <f>'17.PVH_Rev'!S16</f>
        <v>2</v>
      </c>
      <c r="DS15" s="33">
        <f>'18.KT_Rev'!Q16</f>
        <v>12</v>
      </c>
      <c r="DT15" s="33">
        <f>'19.RT_Rev'!T16</f>
        <v>3</v>
      </c>
      <c r="DU15" s="33">
        <f>'20.MD_Rev'!P16</f>
        <v>2</v>
      </c>
      <c r="DV15" s="33">
        <f>'21.BM_Rev'!T16</f>
        <v>55</v>
      </c>
      <c r="DW15" s="33">
        <f>'22.ST_Rev'!P16</f>
        <v>3</v>
      </c>
      <c r="DX15" s="33">
        <f>'23.KE_Rev'!M16</f>
        <v>1.5</v>
      </c>
      <c r="DY15" s="33">
        <f>'24.PL_Rev'!M16</f>
        <v>5</v>
      </c>
      <c r="DZ15" s="33">
        <f>'25.OM_Rev'!P16</f>
        <v>5</v>
      </c>
      <c r="EA15" s="33">
        <f t="shared" si="5"/>
        <v>100958.5</v>
      </c>
      <c r="EB15" s="33">
        <f>'02.PP_Rev'!AG16</f>
        <v>100000</v>
      </c>
      <c r="EC15" s="33">
        <f>'03.KD_Rev'!W16</f>
        <v>20</v>
      </c>
      <c r="ED15" s="33">
        <f>'04.KC_Rev'!AC16</f>
        <v>50</v>
      </c>
      <c r="EE15" s="33">
        <f>'05.BT_Rev'!Z16</f>
        <v>187</v>
      </c>
      <c r="EF15" s="33">
        <f>'06.PV_Rev'!Y16</f>
        <v>8</v>
      </c>
      <c r="EG15" s="33">
        <f>'07.SR_Rev'!X16</f>
        <v>430</v>
      </c>
      <c r="EH15" s="33">
        <f>'08.KT_Rev'!T16</f>
        <v>9</v>
      </c>
      <c r="EI15" s="33">
        <f>'09.TK_Rev'!V16</f>
        <v>9</v>
      </c>
      <c r="EJ15" s="33">
        <f>'10.SV_Rev'!T16</f>
        <v>10</v>
      </c>
      <c r="EK15" s="33">
        <f>'11.PS_Rev'!R16</f>
        <v>14</v>
      </c>
      <c r="EL15" s="33">
        <f>'12.KCh_Rev'!T16</f>
        <v>22</v>
      </c>
      <c r="EM15" s="33">
        <f>'13.KS_Rev'!T16</f>
        <v>7</v>
      </c>
      <c r="EN15" s="33">
        <f>'14.KP_Rev'!T16</f>
        <v>15</v>
      </c>
      <c r="EO15" s="33">
        <f>'15.PSH_Rev'!P16</f>
        <v>50</v>
      </c>
      <c r="EP15" s="33">
        <f>'16.KK_Rev'!S16</f>
        <v>15</v>
      </c>
      <c r="EQ15" s="33">
        <f>'17.PVH_Rev'!T16</f>
        <v>8</v>
      </c>
      <c r="ER15" s="33">
        <f>'18.KT_Rev'!R16</f>
        <v>20</v>
      </c>
      <c r="ES15" s="33">
        <f>'19.RT_Rev'!U16</f>
        <v>6</v>
      </c>
      <c r="ET15" s="33">
        <f>'20.MD_Rev'!Q16</f>
        <v>2</v>
      </c>
      <c r="EU15" s="33">
        <f>'21.BM_Rev'!U16</f>
        <v>60</v>
      </c>
      <c r="EV15" s="33">
        <f>'22.ST_Rev'!Q16</f>
        <v>3</v>
      </c>
      <c r="EW15" s="33">
        <f>'23.KE_Rev'!N16</f>
        <v>3</v>
      </c>
      <c r="EX15" s="33">
        <f>'24.PL_Rev'!N16</f>
        <v>5.5</v>
      </c>
      <c r="EY15" s="33">
        <f>'25.OM_Rev'!Q16</f>
        <v>5</v>
      </c>
    </row>
    <row r="16" spans="1:155" ht="21.75" x14ac:dyDescent="0.65">
      <c r="A16" s="13"/>
      <c r="B16" s="14"/>
      <c r="C16" s="14">
        <v>7021</v>
      </c>
      <c r="D16" s="10" t="s">
        <v>13</v>
      </c>
      <c r="E16" s="5" t="s">
        <v>61</v>
      </c>
      <c r="F16" s="33">
        <f t="shared" si="0"/>
        <v>49480</v>
      </c>
      <c r="G16" s="33">
        <f>'02.PP_Rev'!F17</f>
        <v>49000</v>
      </c>
      <c r="H16" s="33">
        <f>'03.KD_Rev'!F17</f>
        <v>10</v>
      </c>
      <c r="I16" s="33">
        <f>'04.KC_Rev'!F17</f>
        <v>15</v>
      </c>
      <c r="J16" s="33">
        <f>'05.BT_Rev'!F17</f>
        <v>55</v>
      </c>
      <c r="K16" s="33">
        <f>'06.PV_Rev'!F17</f>
        <v>4</v>
      </c>
      <c r="L16" s="33">
        <f>'07.SR_Rev'!F17</f>
        <v>300</v>
      </c>
      <c r="M16" s="33">
        <f>'08.KT_Rev'!F17</f>
        <v>3</v>
      </c>
      <c r="N16" s="33">
        <f>'09.TK_Rev'!F17</f>
        <v>3</v>
      </c>
      <c r="O16" s="33">
        <f>'10.SV_Rev'!F17</f>
        <v>4</v>
      </c>
      <c r="P16" s="33">
        <f>'11.PS_Rev'!F17</f>
        <v>7</v>
      </c>
      <c r="Q16" s="33">
        <f>'12.KCh_Rev'!F17</f>
        <v>7</v>
      </c>
      <c r="R16" s="33">
        <f>'13.KS_Rev'!F17</f>
        <v>4</v>
      </c>
      <c r="S16" s="33">
        <f>'14.KP_Rev'!F17</f>
        <v>7</v>
      </c>
      <c r="T16" s="33">
        <f>'15.PSH_Rev'!F17</f>
        <v>25</v>
      </c>
      <c r="U16" s="33">
        <f>'16.KK_Rev'!F17</f>
        <v>3</v>
      </c>
      <c r="V16" s="33">
        <f>'17.PVH_Rev'!F17</f>
        <v>1</v>
      </c>
      <c r="W16" s="33">
        <f>'18.KT_Rev'!F17</f>
        <v>5</v>
      </c>
      <c r="X16" s="33">
        <f>'19.RT_Rev'!F17</f>
        <v>1</v>
      </c>
      <c r="Y16" s="33">
        <f>'20.MD_Rev'!F17</f>
        <v>1</v>
      </c>
      <c r="Z16" s="33">
        <f>'21.BM_Rev'!F17</f>
        <v>15</v>
      </c>
      <c r="AA16" s="33">
        <f>'22.ST_Rev'!F17</f>
        <v>2</v>
      </c>
      <c r="AB16" s="33">
        <f>'23.KE_Rev'!F17</f>
        <v>1</v>
      </c>
      <c r="AC16" s="33">
        <f>'24.PL_Rev'!F17</f>
        <v>3</v>
      </c>
      <c r="AD16" s="33">
        <f>'25.OM_Rev'!F17</f>
        <v>4</v>
      </c>
      <c r="AE16" s="33">
        <f t="shared" si="1"/>
        <v>60529.5</v>
      </c>
      <c r="AF16" s="33">
        <f>'02.PP_Rev'!G17</f>
        <v>60000</v>
      </c>
      <c r="AG16" s="33">
        <f>'03.KD_Rev'!G17</f>
        <v>15</v>
      </c>
      <c r="AH16" s="33">
        <f>'04.KC_Rev'!G17</f>
        <v>20</v>
      </c>
      <c r="AI16" s="33">
        <f>'05.BT_Rev'!G17</f>
        <v>58</v>
      </c>
      <c r="AJ16" s="33">
        <f>'06.PV_Rev'!G17</f>
        <v>5</v>
      </c>
      <c r="AK16" s="33">
        <f>'07.SR_Rev'!G17</f>
        <v>300</v>
      </c>
      <c r="AL16" s="33">
        <f>'08.KT_Rev'!G17</f>
        <v>4</v>
      </c>
      <c r="AM16" s="33">
        <f>'09.TK_Rev'!G17</f>
        <v>4</v>
      </c>
      <c r="AN16" s="33">
        <f>'10.SV_Rev'!G17</f>
        <v>5</v>
      </c>
      <c r="AO16" s="33">
        <f>'11.PS_Rev'!G17</f>
        <v>9</v>
      </c>
      <c r="AP16" s="33">
        <f>'12.KCh_Rev'!G17</f>
        <v>8</v>
      </c>
      <c r="AQ16" s="33">
        <f>'13.KS_Rev'!G17</f>
        <v>4</v>
      </c>
      <c r="AR16" s="33">
        <f>'14.KP_Rev'!G17</f>
        <v>8</v>
      </c>
      <c r="AS16" s="33">
        <f>'15.PSH_Rev'!G17</f>
        <v>20</v>
      </c>
      <c r="AT16" s="33">
        <f>'16.KK_Rev'!G17</f>
        <v>8</v>
      </c>
      <c r="AU16" s="33">
        <f>'17.PVH_Rev'!G17</f>
        <v>1.5</v>
      </c>
      <c r="AV16" s="33">
        <f>'18.KT_Rev'!G17</f>
        <v>8</v>
      </c>
      <c r="AW16" s="33">
        <f>'19.RT_Rev'!G17</f>
        <v>1</v>
      </c>
      <c r="AX16" s="33">
        <f>'20.MD_Rev'!G17</f>
        <v>1</v>
      </c>
      <c r="AY16" s="33">
        <f>'21.BM_Rev'!G17</f>
        <v>40</v>
      </c>
      <c r="AZ16" s="33">
        <f>'22.ST_Rev'!G17</f>
        <v>2</v>
      </c>
      <c r="BA16" s="33">
        <f>'23.KE_Rev'!G17</f>
        <v>1</v>
      </c>
      <c r="BB16" s="33">
        <f>'24.PL_Rev'!G17</f>
        <v>3</v>
      </c>
      <c r="BC16" s="33">
        <f>'25.OM_Rev'!G17</f>
        <v>4</v>
      </c>
      <c r="BD16" s="33">
        <f t="shared" si="2"/>
        <v>70733.5</v>
      </c>
      <c r="BE16" s="33">
        <f>'02.PP_Rev'!H17</f>
        <v>70000</v>
      </c>
      <c r="BF16" s="33">
        <f>'03.KD_Rev'!H17</f>
        <v>14</v>
      </c>
      <c r="BG16" s="33">
        <f>'04.KC_Rev'!H17</f>
        <v>32</v>
      </c>
      <c r="BH16" s="33">
        <f>'05.BT_Rev'!H17</f>
        <v>120</v>
      </c>
      <c r="BI16" s="33">
        <f>'06.PV_Rev'!H17</f>
        <v>6</v>
      </c>
      <c r="BJ16" s="33">
        <f>'07.SR_Rev'!H17</f>
        <v>400</v>
      </c>
      <c r="BK16" s="33">
        <f>'08.KT_Rev'!H17</f>
        <v>4</v>
      </c>
      <c r="BL16" s="33">
        <f>'09.TK_Rev'!H17</f>
        <v>6</v>
      </c>
      <c r="BM16" s="33">
        <f>'10.SV_Rev'!H17</f>
        <v>6</v>
      </c>
      <c r="BN16" s="33">
        <f>'11.PS_Rev'!H17</f>
        <v>12</v>
      </c>
      <c r="BO16" s="33">
        <f>'12.KCh_Rev'!H17</f>
        <v>10</v>
      </c>
      <c r="BP16" s="33">
        <f>'13.KS_Rev'!H17</f>
        <v>4</v>
      </c>
      <c r="BQ16" s="33">
        <f>'14.KP_Rev'!H17</f>
        <v>9</v>
      </c>
      <c r="BR16" s="33">
        <f>'15.PSH_Rev'!H17</f>
        <v>30</v>
      </c>
      <c r="BS16" s="33">
        <f>'16.KK_Rev'!H17</f>
        <v>8</v>
      </c>
      <c r="BT16" s="33">
        <f>'17.PVH_Rev'!H17</f>
        <v>2</v>
      </c>
      <c r="BU16" s="33">
        <f>'18.KT_Rev'!H17</f>
        <v>10</v>
      </c>
      <c r="BV16" s="33">
        <f>'19.RT_Rev'!H17</f>
        <v>1</v>
      </c>
      <c r="BW16" s="33">
        <f>'20.MD_Rev'!H17</f>
        <v>1</v>
      </c>
      <c r="BX16" s="33">
        <f>'21.BM_Rev'!H17</f>
        <v>48</v>
      </c>
      <c r="BY16" s="33">
        <f>'22.ST_Rev'!H17</f>
        <v>2</v>
      </c>
      <c r="BZ16" s="33">
        <f>'23.KE_Rev'!H17</f>
        <v>1.5</v>
      </c>
      <c r="CA16" s="33">
        <f>'24.PL_Rev'!H17</f>
        <v>3</v>
      </c>
      <c r="CB16" s="33">
        <f>'25.OM_Rev'!H17</f>
        <v>4</v>
      </c>
      <c r="CC16" s="33">
        <f t="shared" si="3"/>
        <v>85742.5</v>
      </c>
      <c r="CD16" s="33">
        <f>'02.PP_Rev'!I17</f>
        <v>85000</v>
      </c>
      <c r="CE16" s="33">
        <f>'03.KD_Rev'!I17</f>
        <v>14</v>
      </c>
      <c r="CF16" s="33">
        <f>'04.KC_Rev'!I17</f>
        <v>35.000000000000007</v>
      </c>
      <c r="CG16" s="33">
        <f>'05.BT_Rev'!I17</f>
        <v>96</v>
      </c>
      <c r="CH16" s="33">
        <f>'06.PV_Rev'!I17</f>
        <v>6.0000000000000009</v>
      </c>
      <c r="CI16" s="33">
        <f>'07.SR_Rev'!I17</f>
        <v>400</v>
      </c>
      <c r="CJ16" s="33">
        <f>'08.KT_Rev'!I17</f>
        <v>4</v>
      </c>
      <c r="CK16" s="33">
        <f>'09.TK_Rev'!I17</f>
        <v>7.0000000000000009</v>
      </c>
      <c r="CL16" s="33">
        <f>'10.SV_Rev'!I17</f>
        <v>6</v>
      </c>
      <c r="CM16" s="33">
        <f>'11.PS_Rev'!I17</f>
        <v>11.999999999999998</v>
      </c>
      <c r="CN16" s="33">
        <f>'12.KCh_Rev'!I17</f>
        <v>16.000000000000004</v>
      </c>
      <c r="CO16" s="33">
        <f>'13.KS_Rev'!I17</f>
        <v>4.9999999999999982</v>
      </c>
      <c r="CP16" s="33">
        <f>'14.KP_Rev'!I17</f>
        <v>9</v>
      </c>
      <c r="CQ16" s="33">
        <f>'15.PSH_Rev'!I17</f>
        <v>35</v>
      </c>
      <c r="CR16" s="33">
        <f>'16.KK_Rev'!I17</f>
        <v>15</v>
      </c>
      <c r="CS16" s="33">
        <f>'17.PVH_Rev'!I17</f>
        <v>2.4999999999999996</v>
      </c>
      <c r="CT16" s="33">
        <f>'18.KT_Rev'!I17</f>
        <v>9.9999999999999982</v>
      </c>
      <c r="CU16" s="33">
        <f>'19.RT_Rev'!I17</f>
        <v>2.0000000000000004</v>
      </c>
      <c r="CV16" s="33">
        <f>'20.MD_Rev'!I17</f>
        <v>2.0000000000000004</v>
      </c>
      <c r="CW16" s="33">
        <f>'21.BM_Rev'!I17</f>
        <v>55</v>
      </c>
      <c r="CX16" s="33">
        <f>'22.ST_Rev'!I17</f>
        <v>2.0000000000000004</v>
      </c>
      <c r="CY16" s="33">
        <f>'23.KE_Rev'!I17</f>
        <v>1.5</v>
      </c>
      <c r="CZ16" s="33">
        <f>'24.PL_Rev'!I17</f>
        <v>3.5</v>
      </c>
      <c r="DA16" s="33">
        <f>'25.OM_Rev'!I17</f>
        <v>4</v>
      </c>
      <c r="DB16" s="33">
        <f t="shared" si="4"/>
        <v>96595.5</v>
      </c>
      <c r="DC16" s="33">
        <f>'02.PP_Rev'!U17</f>
        <v>95800</v>
      </c>
      <c r="DD16" s="33">
        <f>'03.KD_Rev'!V17</f>
        <v>14</v>
      </c>
      <c r="DE16" s="33">
        <f>'04.KC_Rev'!AB17</f>
        <v>35</v>
      </c>
      <c r="DF16" s="33">
        <f>'05.BT_Rev'!Y17</f>
        <v>130</v>
      </c>
      <c r="DG16" s="33">
        <f>'06.PV_Rev'!X17</f>
        <v>6.5</v>
      </c>
      <c r="DH16" s="33">
        <f>'07.SR_Rev'!W17</f>
        <v>400</v>
      </c>
      <c r="DI16" s="33">
        <f>'08.KT_Rev'!S17</f>
        <v>6</v>
      </c>
      <c r="DJ16" s="33">
        <f>'09.TK_Rev'!U17</f>
        <v>7</v>
      </c>
      <c r="DK16" s="33">
        <f>'10.SV_Rev'!S17</f>
        <v>7</v>
      </c>
      <c r="DL16" s="33">
        <f>'11.PS_Rev'!Q17</f>
        <v>14</v>
      </c>
      <c r="DM16" s="33">
        <f>'12.KCh_Rev'!S17</f>
        <v>17</v>
      </c>
      <c r="DN16" s="33">
        <f>'13.KS_Rev'!S17</f>
        <v>6</v>
      </c>
      <c r="DO16" s="33">
        <f>'14.KP_Rev'!S17</f>
        <v>9.5</v>
      </c>
      <c r="DP16" s="33">
        <f>'15.PSH_Rev'!O17</f>
        <v>40</v>
      </c>
      <c r="DQ16" s="33">
        <f>'16.KK_Rev'!R17</f>
        <v>15</v>
      </c>
      <c r="DR16" s="33">
        <f>'17.PVH_Rev'!S17</f>
        <v>2</v>
      </c>
      <c r="DS16" s="33">
        <f>'18.KT_Rev'!Q17</f>
        <v>12</v>
      </c>
      <c r="DT16" s="33">
        <f>'19.RT_Rev'!T17</f>
        <v>3</v>
      </c>
      <c r="DU16" s="33">
        <f>'20.MD_Rev'!P17</f>
        <v>2</v>
      </c>
      <c r="DV16" s="33">
        <f>'21.BM_Rev'!T17</f>
        <v>55</v>
      </c>
      <c r="DW16" s="33">
        <f>'22.ST_Rev'!P17</f>
        <v>3</v>
      </c>
      <c r="DX16" s="33">
        <f>'23.KE_Rev'!M17</f>
        <v>1.5</v>
      </c>
      <c r="DY16" s="33">
        <f>'24.PL_Rev'!M17</f>
        <v>5</v>
      </c>
      <c r="DZ16" s="33">
        <f>'25.OM_Rev'!P17</f>
        <v>5</v>
      </c>
      <c r="EA16" s="33">
        <f t="shared" si="5"/>
        <v>100958.5</v>
      </c>
      <c r="EB16" s="33">
        <f>'02.PP_Rev'!AG17</f>
        <v>100000</v>
      </c>
      <c r="EC16" s="33">
        <f>'03.KD_Rev'!W17</f>
        <v>20</v>
      </c>
      <c r="ED16" s="33">
        <f>'04.KC_Rev'!AC17</f>
        <v>50</v>
      </c>
      <c r="EE16" s="33">
        <f>'05.BT_Rev'!Z17</f>
        <v>187</v>
      </c>
      <c r="EF16" s="33">
        <f>'06.PV_Rev'!Y17</f>
        <v>8</v>
      </c>
      <c r="EG16" s="33">
        <f>'07.SR_Rev'!X17</f>
        <v>430</v>
      </c>
      <c r="EH16" s="33">
        <f>'08.KT_Rev'!T17</f>
        <v>9</v>
      </c>
      <c r="EI16" s="33">
        <f>'09.TK_Rev'!V17</f>
        <v>9</v>
      </c>
      <c r="EJ16" s="33">
        <f>'10.SV_Rev'!T17</f>
        <v>10</v>
      </c>
      <c r="EK16" s="33">
        <f>'11.PS_Rev'!R17</f>
        <v>14</v>
      </c>
      <c r="EL16" s="33">
        <f>'12.KCh_Rev'!T17</f>
        <v>22</v>
      </c>
      <c r="EM16" s="33">
        <f>'13.KS_Rev'!T17</f>
        <v>7</v>
      </c>
      <c r="EN16" s="33">
        <f>'14.KP_Rev'!T17</f>
        <v>15</v>
      </c>
      <c r="EO16" s="33">
        <f>'15.PSH_Rev'!P17</f>
        <v>50</v>
      </c>
      <c r="EP16" s="33">
        <f>'16.KK_Rev'!S17</f>
        <v>15</v>
      </c>
      <c r="EQ16" s="33">
        <f>'17.PVH_Rev'!T17</f>
        <v>8</v>
      </c>
      <c r="ER16" s="33">
        <f>'18.KT_Rev'!R17</f>
        <v>20</v>
      </c>
      <c r="ES16" s="33">
        <f>'19.RT_Rev'!U17</f>
        <v>6</v>
      </c>
      <c r="ET16" s="33">
        <f>'20.MD_Rev'!Q17</f>
        <v>2</v>
      </c>
      <c r="EU16" s="33">
        <f>'21.BM_Rev'!U17</f>
        <v>60</v>
      </c>
      <c r="EV16" s="33">
        <f>'22.ST_Rev'!Q17</f>
        <v>3</v>
      </c>
      <c r="EW16" s="33">
        <f>'23.KE_Rev'!N17</f>
        <v>3</v>
      </c>
      <c r="EX16" s="33">
        <f>'24.PL_Rev'!N17</f>
        <v>5.5</v>
      </c>
      <c r="EY16" s="33">
        <f>'25.OM_Rev'!Q17</f>
        <v>5</v>
      </c>
    </row>
    <row r="17" spans="1:155" ht="21.75" x14ac:dyDescent="0.65">
      <c r="A17" s="13"/>
      <c r="B17" s="14">
        <v>703</v>
      </c>
      <c r="C17" s="14"/>
      <c r="D17" s="10" t="s">
        <v>12</v>
      </c>
      <c r="E17" s="5" t="s">
        <v>64</v>
      </c>
      <c r="F17" s="33">
        <f t="shared" si="0"/>
        <v>6135</v>
      </c>
      <c r="G17" s="33">
        <f>'02.PP_Rev'!F18</f>
        <v>3300</v>
      </c>
      <c r="H17" s="33">
        <f>'03.KD_Rev'!F18</f>
        <v>29</v>
      </c>
      <c r="I17" s="33">
        <f>'04.KC_Rev'!F18</f>
        <v>102</v>
      </c>
      <c r="J17" s="33">
        <f>'05.BT_Rev'!F18</f>
        <v>107</v>
      </c>
      <c r="K17" s="33">
        <f>'06.PV_Rev'!F18</f>
        <v>40</v>
      </c>
      <c r="L17" s="33">
        <f>'07.SR_Rev'!F18</f>
        <v>2100</v>
      </c>
      <c r="M17" s="33">
        <f>'08.KT_Rev'!F18</f>
        <v>46</v>
      </c>
      <c r="N17" s="33">
        <f>'09.TK_Rev'!F18</f>
        <v>46</v>
      </c>
      <c r="O17" s="33">
        <f>'10.SV_Rev'!F18</f>
        <v>45</v>
      </c>
      <c r="P17" s="33">
        <f>'11.PS_Rev'!F18</f>
        <v>14</v>
      </c>
      <c r="Q17" s="33">
        <f>'12.KCh_Rev'!F18</f>
        <v>14</v>
      </c>
      <c r="R17" s="33">
        <f>'13.KS_Rev'!F18</f>
        <v>16</v>
      </c>
      <c r="S17" s="33">
        <f>'14.KP_Rev'!F18</f>
        <v>38</v>
      </c>
      <c r="T17" s="33">
        <f>'15.PSH_Rev'!F18</f>
        <v>55</v>
      </c>
      <c r="U17" s="33">
        <f>'16.KK_Rev'!F18</f>
        <v>21</v>
      </c>
      <c r="V17" s="33">
        <f>'17.PVH_Rev'!F18</f>
        <v>20</v>
      </c>
      <c r="W17" s="33">
        <f>'18.KT_Rev'!F18</f>
        <v>29</v>
      </c>
      <c r="X17" s="33">
        <f>'19.RT_Rev'!F18</f>
        <v>7</v>
      </c>
      <c r="Y17" s="33">
        <f>'20.MD_Rev'!F18</f>
        <v>13</v>
      </c>
      <c r="Z17" s="33">
        <f>'21.BM_Rev'!F18</f>
        <v>45</v>
      </c>
      <c r="AA17" s="33">
        <f>'22.ST_Rev'!F18</f>
        <v>29</v>
      </c>
      <c r="AB17" s="33">
        <f>'23.KE_Rev'!F18</f>
        <v>7</v>
      </c>
      <c r="AC17" s="33">
        <f>'24.PL_Rev'!F18</f>
        <v>7</v>
      </c>
      <c r="AD17" s="33">
        <f>'25.OM_Rev'!F18</f>
        <v>5</v>
      </c>
      <c r="AE17" s="33">
        <f t="shared" si="1"/>
        <v>6149.5</v>
      </c>
      <c r="AF17" s="33">
        <f>'02.PP_Rev'!G18</f>
        <v>4000</v>
      </c>
      <c r="AG17" s="33">
        <f>'03.KD_Rev'!G18</f>
        <v>35</v>
      </c>
      <c r="AH17" s="33">
        <f>'04.KC_Rev'!G18</f>
        <v>125</v>
      </c>
      <c r="AI17" s="33">
        <f>'05.BT_Rev'!G18</f>
        <v>133</v>
      </c>
      <c r="AJ17" s="33">
        <f>'06.PV_Rev'!G18</f>
        <v>41</v>
      </c>
      <c r="AK17" s="33">
        <f>'07.SR_Rev'!G18</f>
        <v>1102</v>
      </c>
      <c r="AL17" s="33">
        <f>'08.KT_Rev'!G18</f>
        <v>47</v>
      </c>
      <c r="AM17" s="33">
        <f>'09.TK_Rev'!G18</f>
        <v>36</v>
      </c>
      <c r="AN17" s="33">
        <f>'10.SV_Rev'!G18</f>
        <v>48</v>
      </c>
      <c r="AO17" s="33">
        <f>'11.PS_Rev'!G18</f>
        <v>17</v>
      </c>
      <c r="AP17" s="33">
        <f>'12.KCh_Rev'!G18</f>
        <v>19</v>
      </c>
      <c r="AQ17" s="33">
        <f>'13.KS_Rev'!G18</f>
        <v>16</v>
      </c>
      <c r="AR17" s="33">
        <f>'14.KP_Rev'!G18</f>
        <v>39</v>
      </c>
      <c r="AS17" s="33">
        <f>'15.PSH_Rev'!G18</f>
        <v>250</v>
      </c>
      <c r="AT17" s="33">
        <f>'16.KK_Rev'!G18</f>
        <v>24</v>
      </c>
      <c r="AU17" s="33">
        <f>'17.PVH_Rev'!G18</f>
        <v>23.5</v>
      </c>
      <c r="AV17" s="33">
        <f>'18.KT_Rev'!G18</f>
        <v>45</v>
      </c>
      <c r="AW17" s="33">
        <f>'19.RT_Rev'!G18</f>
        <v>12</v>
      </c>
      <c r="AX17" s="33">
        <f>'20.MD_Rev'!G18</f>
        <v>16</v>
      </c>
      <c r="AY17" s="33">
        <f>'21.BM_Rev'!G18</f>
        <v>70</v>
      </c>
      <c r="AZ17" s="33">
        <f>'22.ST_Rev'!G18</f>
        <v>30</v>
      </c>
      <c r="BA17" s="33">
        <f>'23.KE_Rev'!G18</f>
        <v>7</v>
      </c>
      <c r="BB17" s="33">
        <f>'24.PL_Rev'!G18</f>
        <v>7</v>
      </c>
      <c r="BC17" s="33">
        <f>'25.OM_Rev'!G18</f>
        <v>7</v>
      </c>
      <c r="BD17" s="33">
        <f t="shared" si="2"/>
        <v>8407.5</v>
      </c>
      <c r="BE17" s="33">
        <f>'02.PP_Rev'!H18</f>
        <v>5000</v>
      </c>
      <c r="BF17" s="33">
        <f>'03.KD_Rev'!H18</f>
        <v>29</v>
      </c>
      <c r="BG17" s="33">
        <f>'04.KC_Rev'!H18</f>
        <v>147</v>
      </c>
      <c r="BH17" s="33">
        <f>'05.BT_Rev'!H18</f>
        <v>145</v>
      </c>
      <c r="BI17" s="33">
        <f>'06.PV_Rev'!H18</f>
        <v>42</v>
      </c>
      <c r="BJ17" s="33">
        <f>'07.SR_Rev'!H18</f>
        <v>2210</v>
      </c>
      <c r="BK17" s="33">
        <f>'08.KT_Rev'!H18</f>
        <v>57</v>
      </c>
      <c r="BL17" s="33">
        <f>'09.TK_Rev'!H18</f>
        <v>37</v>
      </c>
      <c r="BM17" s="33">
        <f>'10.SV_Rev'!H18</f>
        <v>51</v>
      </c>
      <c r="BN17" s="33">
        <f>'11.PS_Rev'!H18</f>
        <v>20</v>
      </c>
      <c r="BO17" s="33">
        <f>'12.KCh_Rev'!H18</f>
        <v>19</v>
      </c>
      <c r="BP17" s="33">
        <f>'13.KS_Rev'!H18</f>
        <v>16</v>
      </c>
      <c r="BQ17" s="33">
        <f>'14.KP_Rev'!H18</f>
        <v>43</v>
      </c>
      <c r="BR17" s="33">
        <f>'15.PSH_Rev'!H18</f>
        <v>305</v>
      </c>
      <c r="BS17" s="33">
        <f>'16.KK_Rev'!H18</f>
        <v>34</v>
      </c>
      <c r="BT17" s="33">
        <f>'17.PVH_Rev'!H18</f>
        <v>26</v>
      </c>
      <c r="BU17" s="33">
        <f>'18.KT_Rev'!H18</f>
        <v>53</v>
      </c>
      <c r="BV17" s="33">
        <f>'19.RT_Rev'!H18</f>
        <v>22</v>
      </c>
      <c r="BW17" s="33">
        <f>'20.MD_Rev'!H18</f>
        <v>20</v>
      </c>
      <c r="BX17" s="33">
        <f>'21.BM_Rev'!H18</f>
        <v>74</v>
      </c>
      <c r="BY17" s="33">
        <f>'22.ST_Rev'!H18</f>
        <v>30</v>
      </c>
      <c r="BZ17" s="33">
        <f>'23.KE_Rev'!H18</f>
        <v>10.5</v>
      </c>
      <c r="CA17" s="33">
        <f>'24.PL_Rev'!H18</f>
        <v>7</v>
      </c>
      <c r="CB17" s="33">
        <f>'25.OM_Rev'!H18</f>
        <v>10</v>
      </c>
      <c r="CC17" s="33">
        <f t="shared" si="3"/>
        <v>10256.500000000002</v>
      </c>
      <c r="CD17" s="33">
        <f>'02.PP_Rev'!I18</f>
        <v>6200.0000000000018</v>
      </c>
      <c r="CE17" s="33">
        <f>'03.KD_Rev'!I18</f>
        <v>33</v>
      </c>
      <c r="CF17" s="33">
        <f>'04.KC_Rev'!I18</f>
        <v>150.00000000000003</v>
      </c>
      <c r="CG17" s="33">
        <f>'05.BT_Rev'!I18</f>
        <v>164.99999999999997</v>
      </c>
      <c r="CH17" s="33">
        <f>'06.PV_Rev'!I18</f>
        <v>40.999999999999993</v>
      </c>
      <c r="CI17" s="33">
        <f>'07.SR_Rev'!I18</f>
        <v>2710.0000000000005</v>
      </c>
      <c r="CJ17" s="33">
        <f>'08.KT_Rev'!I18</f>
        <v>58.999999999999986</v>
      </c>
      <c r="CK17" s="33">
        <f>'09.TK_Rev'!I18</f>
        <v>43</v>
      </c>
      <c r="CL17" s="33">
        <f>'10.SV_Rev'!I18</f>
        <v>55</v>
      </c>
      <c r="CM17" s="33">
        <f>'11.PS_Rev'!I18</f>
        <v>24</v>
      </c>
      <c r="CN17" s="33">
        <f>'12.KCh_Rev'!I18</f>
        <v>26.000000000000004</v>
      </c>
      <c r="CO17" s="33">
        <f>'13.KS_Rev'!I18</f>
        <v>22.000000000000007</v>
      </c>
      <c r="CP17" s="33">
        <f>'14.KP_Rev'!I18</f>
        <v>47.999999999999993</v>
      </c>
      <c r="CQ17" s="33">
        <f>'15.PSH_Rev'!I18</f>
        <v>330.00000000000006</v>
      </c>
      <c r="CR17" s="33">
        <f>'16.KK_Rev'!I18</f>
        <v>40</v>
      </c>
      <c r="CS17" s="33">
        <f>'17.PVH_Rev'!I18</f>
        <v>30</v>
      </c>
      <c r="CT17" s="33">
        <f>'18.KT_Rev'!I18</f>
        <v>65</v>
      </c>
      <c r="CU17" s="33">
        <f>'19.RT_Rev'!I18</f>
        <v>30.000000000000004</v>
      </c>
      <c r="CV17" s="33">
        <f>'20.MD_Rev'!I18</f>
        <v>26.999999999999996</v>
      </c>
      <c r="CW17" s="33">
        <f>'21.BM_Rev'!I18</f>
        <v>85.000000000000014</v>
      </c>
      <c r="CX17" s="33">
        <f>'22.ST_Rev'!I18</f>
        <v>33</v>
      </c>
      <c r="CY17" s="33">
        <f>'23.KE_Rev'!I18</f>
        <v>13</v>
      </c>
      <c r="CZ17" s="33">
        <f>'24.PL_Rev'!I18</f>
        <v>8.5</v>
      </c>
      <c r="DA17" s="33">
        <f>'25.OM_Rev'!I18</f>
        <v>19</v>
      </c>
      <c r="DB17" s="33">
        <f t="shared" si="4"/>
        <v>10483</v>
      </c>
      <c r="DC17" s="33">
        <f>'02.PP_Rev'!U18</f>
        <v>6300</v>
      </c>
      <c r="DD17" s="33">
        <f>'03.KD_Rev'!V18</f>
        <v>35</v>
      </c>
      <c r="DE17" s="33">
        <f>'04.KC_Rev'!AB18</f>
        <v>150</v>
      </c>
      <c r="DF17" s="33">
        <f>'05.BT_Rev'!Y18</f>
        <v>213</v>
      </c>
      <c r="DG17" s="33">
        <f>'06.PV_Rev'!X18</f>
        <v>43.5</v>
      </c>
      <c r="DH17" s="33">
        <f>'07.SR_Rev'!W18</f>
        <v>2710</v>
      </c>
      <c r="DI17" s="33">
        <f>'08.KT_Rev'!S18</f>
        <v>66</v>
      </c>
      <c r="DJ17" s="33">
        <f>'09.TK_Rev'!U18</f>
        <v>43</v>
      </c>
      <c r="DK17" s="33">
        <f>'10.SV_Rev'!S18</f>
        <v>50</v>
      </c>
      <c r="DL17" s="33">
        <f>'11.PS_Rev'!Q18</f>
        <v>31</v>
      </c>
      <c r="DM17" s="33">
        <f>'12.KCh_Rev'!S18</f>
        <v>26</v>
      </c>
      <c r="DN17" s="33">
        <f>'13.KS_Rev'!S18</f>
        <v>29</v>
      </c>
      <c r="DO17" s="33">
        <f>'14.KP_Rev'!S18</f>
        <v>55</v>
      </c>
      <c r="DP17" s="33">
        <f>'15.PSH_Rev'!O18</f>
        <v>330</v>
      </c>
      <c r="DQ17" s="33">
        <f>'16.KK_Rev'!R18</f>
        <v>47</v>
      </c>
      <c r="DR17" s="33">
        <f>'17.PVH_Rev'!S18</f>
        <v>29</v>
      </c>
      <c r="DS17" s="33">
        <f>'18.KT_Rev'!Q18</f>
        <v>70</v>
      </c>
      <c r="DT17" s="33">
        <f>'19.RT_Rev'!T18</f>
        <v>36</v>
      </c>
      <c r="DU17" s="33">
        <f>'20.MD_Rev'!P18</f>
        <v>35</v>
      </c>
      <c r="DV17" s="33">
        <f>'21.BM_Rev'!T18</f>
        <v>110</v>
      </c>
      <c r="DW17" s="33">
        <f>'22.ST_Rev'!P18</f>
        <v>28</v>
      </c>
      <c r="DX17" s="33">
        <f>'23.KE_Rev'!M18</f>
        <v>14.5</v>
      </c>
      <c r="DY17" s="33">
        <f>'24.PL_Rev'!M18</f>
        <v>10</v>
      </c>
      <c r="DZ17" s="33">
        <f>'25.OM_Rev'!P18</f>
        <v>22</v>
      </c>
      <c r="EA17" s="33">
        <f t="shared" si="5"/>
        <v>12004.5</v>
      </c>
      <c r="EB17" s="33">
        <f>'02.PP_Rev'!AG18</f>
        <v>7000</v>
      </c>
      <c r="EC17" s="33">
        <f>'03.KD_Rev'!W18</f>
        <v>40</v>
      </c>
      <c r="ED17" s="33">
        <f>'04.KC_Rev'!AC18</f>
        <v>167</v>
      </c>
      <c r="EE17" s="33">
        <f>'05.BT_Rev'!Z18</f>
        <v>325</v>
      </c>
      <c r="EF17" s="33">
        <f>'06.PV_Rev'!Y18</f>
        <v>48</v>
      </c>
      <c r="EG17" s="33">
        <f>'07.SR_Rev'!X18</f>
        <v>3140</v>
      </c>
      <c r="EH17" s="33">
        <f>'08.KT_Rev'!T18</f>
        <v>72</v>
      </c>
      <c r="EI17" s="33">
        <f>'09.TK_Rev'!V18</f>
        <v>51</v>
      </c>
      <c r="EJ17" s="33">
        <f>'10.SV_Rev'!T18</f>
        <v>50</v>
      </c>
      <c r="EK17" s="33">
        <f>'11.PS_Rev'!R18</f>
        <v>39</v>
      </c>
      <c r="EL17" s="33">
        <f>'12.KCh_Rev'!T18</f>
        <v>33</v>
      </c>
      <c r="EM17" s="33">
        <f>'13.KS_Rev'!T18</f>
        <v>30</v>
      </c>
      <c r="EN17" s="33">
        <f>'14.KP_Rev'!T18</f>
        <v>64</v>
      </c>
      <c r="EO17" s="33">
        <f>'15.PSH_Rev'!P18</f>
        <v>437</v>
      </c>
      <c r="EP17" s="33">
        <f>'16.KK_Rev'!S18</f>
        <v>55</v>
      </c>
      <c r="EQ17" s="33">
        <f>'17.PVH_Rev'!T18</f>
        <v>38</v>
      </c>
      <c r="ER17" s="33">
        <f>'18.KT_Rev'!R18</f>
        <v>120</v>
      </c>
      <c r="ES17" s="33">
        <f>'19.RT_Rev'!U18</f>
        <v>60</v>
      </c>
      <c r="ET17" s="33">
        <f>'20.MD_Rev'!Q18</f>
        <v>37</v>
      </c>
      <c r="EU17" s="33">
        <f>'21.BM_Rev'!U18</f>
        <v>115</v>
      </c>
      <c r="EV17" s="33">
        <f>'22.ST_Rev'!Q18</f>
        <v>28</v>
      </c>
      <c r="EW17" s="33">
        <f>'23.KE_Rev'!N18</f>
        <v>18</v>
      </c>
      <c r="EX17" s="33">
        <f>'24.PL_Rev'!N18</f>
        <v>12.5</v>
      </c>
      <c r="EY17" s="33">
        <f>'25.OM_Rev'!Q18</f>
        <v>25</v>
      </c>
    </row>
    <row r="18" spans="1:155" ht="21.75" x14ac:dyDescent="0.65">
      <c r="A18" s="13"/>
      <c r="B18" s="14"/>
      <c r="C18" s="14">
        <v>7031</v>
      </c>
      <c r="D18" s="10" t="s">
        <v>15</v>
      </c>
      <c r="E18" s="5" t="s">
        <v>62</v>
      </c>
      <c r="F18" s="33">
        <f t="shared" si="0"/>
        <v>5176</v>
      </c>
      <c r="G18" s="33">
        <f>'02.PP_Rev'!F19</f>
        <v>3000</v>
      </c>
      <c r="H18" s="33">
        <f>'03.KD_Rev'!F19</f>
        <v>3</v>
      </c>
      <c r="I18" s="33">
        <f>'04.KC_Rev'!F19</f>
        <v>11</v>
      </c>
      <c r="J18" s="33">
        <f>'05.BT_Rev'!F19</f>
        <v>35</v>
      </c>
      <c r="K18" s="33">
        <f>'06.PV_Rev'!F19</f>
        <v>2</v>
      </c>
      <c r="L18" s="33">
        <f>'07.SR_Rev'!F19</f>
        <v>2000</v>
      </c>
      <c r="M18" s="33">
        <f>'08.KT_Rev'!F19</f>
        <v>4</v>
      </c>
      <c r="N18" s="33">
        <f>'09.TK_Rev'!F19</f>
        <v>1</v>
      </c>
      <c r="O18" s="33">
        <f>'10.SV_Rev'!F19</f>
        <v>3</v>
      </c>
      <c r="P18" s="33">
        <f>'11.PS_Rev'!F19</f>
        <v>2</v>
      </c>
      <c r="Q18" s="33">
        <f>'12.KCh_Rev'!F19</f>
        <v>2</v>
      </c>
      <c r="R18" s="33">
        <f>'13.KS_Rev'!F19</f>
        <v>1</v>
      </c>
      <c r="S18" s="33">
        <f>'14.KP_Rev'!F19</f>
        <v>5</v>
      </c>
      <c r="T18" s="33">
        <f>'15.PSH_Rev'!F19</f>
        <v>35</v>
      </c>
      <c r="U18" s="33">
        <f>'16.KK_Rev'!F19</f>
        <v>12</v>
      </c>
      <c r="V18" s="33">
        <f>'17.PVH_Rev'!F19</f>
        <v>2</v>
      </c>
      <c r="W18" s="33">
        <f>'18.KT_Rev'!F19</f>
        <v>7</v>
      </c>
      <c r="X18" s="33">
        <f>'19.RT_Rev'!F19</f>
        <v>2</v>
      </c>
      <c r="Y18" s="33">
        <f>'20.MD_Rev'!F19</f>
        <v>6</v>
      </c>
      <c r="Z18" s="33">
        <f>'21.BM_Rev'!F19</f>
        <v>20</v>
      </c>
      <c r="AA18" s="33">
        <f>'22.ST_Rev'!F19</f>
        <v>15</v>
      </c>
      <c r="AB18" s="33">
        <f>'23.KE_Rev'!F19</f>
        <v>4</v>
      </c>
      <c r="AC18" s="33">
        <f>'24.PL_Rev'!F19</f>
        <v>3</v>
      </c>
      <c r="AD18" s="33">
        <f>'25.OM_Rev'!F19</f>
        <v>1</v>
      </c>
      <c r="AE18" s="33">
        <f t="shared" si="1"/>
        <v>4913.5</v>
      </c>
      <c r="AF18" s="33">
        <f>'02.PP_Rev'!G19</f>
        <v>3500</v>
      </c>
      <c r="AG18" s="33">
        <f>'03.KD_Rev'!G19</f>
        <v>5</v>
      </c>
      <c r="AH18" s="33">
        <f>'04.KC_Rev'!G19</f>
        <v>15</v>
      </c>
      <c r="AI18" s="33">
        <f>'05.BT_Rev'!G19</f>
        <v>45</v>
      </c>
      <c r="AJ18" s="33">
        <f>'06.PV_Rev'!G19</f>
        <v>3</v>
      </c>
      <c r="AK18" s="33">
        <f>'07.SR_Rev'!G19</f>
        <v>1000</v>
      </c>
      <c r="AL18" s="33">
        <f>'08.KT_Rev'!G19</f>
        <v>5</v>
      </c>
      <c r="AM18" s="33">
        <f>'09.TK_Rev'!G19</f>
        <v>1</v>
      </c>
      <c r="AN18" s="33">
        <f>'10.SV_Rev'!G19</f>
        <v>5</v>
      </c>
      <c r="AO18" s="33">
        <f>'11.PS_Rev'!G19</f>
        <v>5</v>
      </c>
      <c r="AP18" s="33">
        <f>'12.KCh_Rev'!G19</f>
        <v>4</v>
      </c>
      <c r="AQ18" s="33">
        <f>'13.KS_Rev'!G19</f>
        <v>1</v>
      </c>
      <c r="AR18" s="33">
        <f>'14.KP_Rev'!G19</f>
        <v>6</v>
      </c>
      <c r="AS18" s="33">
        <f>'15.PSH_Rev'!G19</f>
        <v>225</v>
      </c>
      <c r="AT18" s="33">
        <f>'16.KK_Rev'!G19</f>
        <v>15</v>
      </c>
      <c r="AU18" s="33">
        <f>'17.PVH_Rev'!G19</f>
        <v>2.5</v>
      </c>
      <c r="AV18" s="33">
        <f>'18.KT_Rev'!G19</f>
        <v>10</v>
      </c>
      <c r="AW18" s="33">
        <f>'19.RT_Rev'!G19</f>
        <v>5</v>
      </c>
      <c r="AX18" s="33">
        <f>'20.MD_Rev'!G19</f>
        <v>7</v>
      </c>
      <c r="AY18" s="33">
        <f>'21.BM_Rev'!G19</f>
        <v>30</v>
      </c>
      <c r="AZ18" s="33">
        <f>'22.ST_Rev'!G19</f>
        <v>15</v>
      </c>
      <c r="BA18" s="33">
        <f>'23.KE_Rev'!G19</f>
        <v>4</v>
      </c>
      <c r="BB18" s="33">
        <f>'24.PL_Rev'!G19</f>
        <v>3</v>
      </c>
      <c r="BC18" s="33">
        <f>'25.OM_Rev'!G19</f>
        <v>2</v>
      </c>
      <c r="BD18" s="33">
        <f t="shared" si="2"/>
        <v>7112</v>
      </c>
      <c r="BE18" s="33">
        <f>'02.PP_Rev'!H19</f>
        <v>4500</v>
      </c>
      <c r="BF18" s="33">
        <f>'03.KD_Rev'!H19</f>
        <v>3</v>
      </c>
      <c r="BG18" s="33">
        <f>'04.KC_Rev'!H19</f>
        <v>22</v>
      </c>
      <c r="BH18" s="33">
        <f>'05.BT_Rev'!H19</f>
        <v>45</v>
      </c>
      <c r="BI18" s="33">
        <f>'06.PV_Rev'!H19</f>
        <v>4</v>
      </c>
      <c r="BJ18" s="33">
        <f>'07.SR_Rev'!H19</f>
        <v>2100</v>
      </c>
      <c r="BK18" s="33">
        <f>'08.KT_Rev'!H19</f>
        <v>5</v>
      </c>
      <c r="BL18" s="33">
        <f>'09.TK_Rev'!H19</f>
        <v>2</v>
      </c>
      <c r="BM18" s="33">
        <f>'10.SV_Rev'!H19</f>
        <v>6</v>
      </c>
      <c r="BN18" s="33">
        <f>'11.PS_Rev'!H19</f>
        <v>6</v>
      </c>
      <c r="BO18" s="33">
        <f>'12.KCh_Rev'!H19</f>
        <v>4</v>
      </c>
      <c r="BP18" s="33">
        <f>'13.KS_Rev'!H19</f>
        <v>1</v>
      </c>
      <c r="BQ18" s="33">
        <f>'14.KP_Rev'!H19</f>
        <v>10</v>
      </c>
      <c r="BR18" s="33">
        <f>'15.PSH_Rev'!H19</f>
        <v>280</v>
      </c>
      <c r="BS18" s="33">
        <f>'16.KK_Rev'!H19</f>
        <v>25</v>
      </c>
      <c r="BT18" s="33">
        <f>'17.PVH_Rev'!H19</f>
        <v>3</v>
      </c>
      <c r="BU18" s="33">
        <f>'18.KT_Rev'!H19</f>
        <v>15</v>
      </c>
      <c r="BV18" s="33">
        <f>'19.RT_Rev'!H19</f>
        <v>10</v>
      </c>
      <c r="BW18" s="33">
        <f>'20.MD_Rev'!H19</f>
        <v>10</v>
      </c>
      <c r="BX18" s="33">
        <f>'21.BM_Rev'!H19</f>
        <v>34</v>
      </c>
      <c r="BY18" s="33">
        <f>'22.ST_Rev'!H19</f>
        <v>15</v>
      </c>
      <c r="BZ18" s="33">
        <f>'23.KE_Rev'!H19</f>
        <v>6</v>
      </c>
      <c r="CA18" s="33">
        <f>'24.PL_Rev'!H19</f>
        <v>3</v>
      </c>
      <c r="CB18" s="33">
        <f>'25.OM_Rev'!H19</f>
        <v>3</v>
      </c>
      <c r="CC18" s="33">
        <f t="shared" si="3"/>
        <v>9198.5</v>
      </c>
      <c r="CD18" s="33">
        <f>'02.PP_Rev'!I19</f>
        <v>6000.0000000000009</v>
      </c>
      <c r="CE18" s="33">
        <f>'03.KD_Rev'!I19</f>
        <v>2.9999999999999991</v>
      </c>
      <c r="CF18" s="33">
        <f>'04.KC_Rev'!I19</f>
        <v>25</v>
      </c>
      <c r="CG18" s="33">
        <f>'05.BT_Rev'!I19</f>
        <v>64.999999999999986</v>
      </c>
      <c r="CH18" s="33">
        <f>'06.PV_Rev'!I19</f>
        <v>2.9999999999999996</v>
      </c>
      <c r="CI18" s="33">
        <f>'07.SR_Rev'!I19</f>
        <v>2600</v>
      </c>
      <c r="CJ18" s="33">
        <f>'08.KT_Rev'!I19</f>
        <v>4</v>
      </c>
      <c r="CK18" s="33">
        <f>'09.TK_Rev'!I19</f>
        <v>2.9999999999999991</v>
      </c>
      <c r="CL18" s="33">
        <f>'10.SV_Rev'!I19</f>
        <v>9.9999999999999982</v>
      </c>
      <c r="CM18" s="33">
        <f>'11.PS_Rev'!I19</f>
        <v>7</v>
      </c>
      <c r="CN18" s="33">
        <f>'12.KCh_Rev'!I19</f>
        <v>4</v>
      </c>
      <c r="CO18" s="33">
        <f>'13.KS_Rev'!I19</f>
        <v>2</v>
      </c>
      <c r="CP18" s="33">
        <f>'14.KP_Rev'!I19</f>
        <v>13</v>
      </c>
      <c r="CQ18" s="33">
        <f>'15.PSH_Rev'!I19</f>
        <v>299.99999999999994</v>
      </c>
      <c r="CR18" s="33">
        <f>'16.KK_Rev'!I19</f>
        <v>30</v>
      </c>
      <c r="CS18" s="33">
        <f>'17.PVH_Rev'!I19</f>
        <v>4.9999999999999991</v>
      </c>
      <c r="CT18" s="33">
        <f>'18.KT_Rev'!I19</f>
        <v>19.999999999999996</v>
      </c>
      <c r="CU18" s="33">
        <f>'19.RT_Rev'!I19</f>
        <v>15.000000000000002</v>
      </c>
      <c r="CV18" s="33">
        <f>'20.MD_Rev'!I19</f>
        <v>14.999999999999998</v>
      </c>
      <c r="CW18" s="33">
        <f>'21.BM_Rev'!I19</f>
        <v>45.000000000000007</v>
      </c>
      <c r="CX18" s="33">
        <f>'22.ST_Rev'!I19</f>
        <v>14.999999999999998</v>
      </c>
      <c r="CY18" s="33">
        <f>'23.KE_Rev'!I19</f>
        <v>7</v>
      </c>
      <c r="CZ18" s="33">
        <f>'24.PL_Rev'!I19</f>
        <v>3.5</v>
      </c>
      <c r="DA18" s="33">
        <f>'25.OM_Rev'!I19</f>
        <v>4</v>
      </c>
      <c r="DB18" s="33">
        <f t="shared" si="4"/>
        <v>9258.5</v>
      </c>
      <c r="DC18" s="33">
        <f>'02.PP_Rev'!U19</f>
        <v>6000</v>
      </c>
      <c r="DD18" s="33">
        <f>'03.KD_Rev'!V19</f>
        <v>5</v>
      </c>
      <c r="DE18" s="33">
        <f>'04.KC_Rev'!AB19</f>
        <v>25</v>
      </c>
      <c r="DF18" s="33">
        <f>'05.BT_Rev'!Y19</f>
        <v>98</v>
      </c>
      <c r="DG18" s="33">
        <f>'06.PV_Rev'!X19</f>
        <v>3.5</v>
      </c>
      <c r="DH18" s="33">
        <f>'07.SR_Rev'!W19</f>
        <v>2600</v>
      </c>
      <c r="DI18" s="33">
        <f>'08.KT_Rev'!S19</f>
        <v>6</v>
      </c>
      <c r="DJ18" s="33">
        <f>'09.TK_Rev'!U19</f>
        <v>3</v>
      </c>
      <c r="DK18" s="33">
        <f>'10.SV_Rev'!S19</f>
        <v>10</v>
      </c>
      <c r="DL18" s="33">
        <f>'11.PS_Rev'!Q19</f>
        <v>9</v>
      </c>
      <c r="DM18" s="33">
        <f>'12.KCh_Rev'!S19</f>
        <v>4</v>
      </c>
      <c r="DN18" s="33">
        <f>'13.KS_Rev'!S19</f>
        <v>4</v>
      </c>
      <c r="DO18" s="33">
        <f>'14.KP_Rev'!S19</f>
        <v>17</v>
      </c>
      <c r="DP18" s="33">
        <f>'15.PSH_Rev'!O19</f>
        <v>300</v>
      </c>
      <c r="DQ18" s="33">
        <f>'16.KK_Rev'!R19</f>
        <v>35</v>
      </c>
      <c r="DR18" s="33">
        <f>'17.PVH_Rev'!S19</f>
        <v>4</v>
      </c>
      <c r="DS18" s="33">
        <f>'18.KT_Rev'!Q19</f>
        <v>20</v>
      </c>
      <c r="DT18" s="33">
        <f>'19.RT_Rev'!T19</f>
        <v>18</v>
      </c>
      <c r="DU18" s="33">
        <f>'20.MD_Rev'!P19</f>
        <v>20</v>
      </c>
      <c r="DV18" s="33">
        <f>'21.BM_Rev'!T19</f>
        <v>50</v>
      </c>
      <c r="DW18" s="33">
        <f>'22.ST_Rev'!P19</f>
        <v>10</v>
      </c>
      <c r="DX18" s="33">
        <f>'23.KE_Rev'!M19</f>
        <v>8</v>
      </c>
      <c r="DY18" s="33">
        <f>'24.PL_Rev'!M19</f>
        <v>4</v>
      </c>
      <c r="DZ18" s="33">
        <f>'25.OM_Rev'!P19</f>
        <v>5</v>
      </c>
      <c r="EA18" s="33">
        <f t="shared" si="5"/>
        <v>9893.5</v>
      </c>
      <c r="EB18" s="33">
        <f>'02.PP_Rev'!AG19</f>
        <v>6000</v>
      </c>
      <c r="EC18" s="33">
        <f>'03.KD_Rev'!W19</f>
        <v>5</v>
      </c>
      <c r="ED18" s="33">
        <f>'04.KC_Rev'!AC19</f>
        <v>32</v>
      </c>
      <c r="EE18" s="33">
        <f>'05.BT_Rev'!Z19</f>
        <v>150</v>
      </c>
      <c r="EF18" s="33">
        <f>'06.PV_Rev'!Y19</f>
        <v>5</v>
      </c>
      <c r="EG18" s="33">
        <f>'07.SR_Rev'!X19</f>
        <v>3000</v>
      </c>
      <c r="EH18" s="33">
        <f>'08.KT_Rev'!T19</f>
        <v>7</v>
      </c>
      <c r="EI18" s="33">
        <f>'09.TK_Rev'!V19</f>
        <v>6</v>
      </c>
      <c r="EJ18" s="33">
        <f>'10.SV_Rev'!T19</f>
        <v>10</v>
      </c>
      <c r="EK18" s="33">
        <f>'11.PS_Rev'!R19</f>
        <v>14</v>
      </c>
      <c r="EL18" s="33">
        <f>'12.KCh_Rev'!T19</f>
        <v>5</v>
      </c>
      <c r="EM18" s="33">
        <f>'13.KS_Rev'!T19</f>
        <v>5</v>
      </c>
      <c r="EN18" s="33">
        <f>'14.KP_Rev'!T19</f>
        <v>24</v>
      </c>
      <c r="EO18" s="33">
        <f>'15.PSH_Rev'!P19</f>
        <v>400</v>
      </c>
      <c r="EP18" s="33">
        <f>'16.KK_Rev'!S19</f>
        <v>40</v>
      </c>
      <c r="EQ18" s="33">
        <f>'17.PVH_Rev'!T19</f>
        <v>10</v>
      </c>
      <c r="ER18" s="33">
        <f>'18.KT_Rev'!R19</f>
        <v>35</v>
      </c>
      <c r="ES18" s="33">
        <f>'19.RT_Rev'!U19</f>
        <v>35</v>
      </c>
      <c r="ET18" s="33">
        <f>'20.MD_Rev'!Q19</f>
        <v>22</v>
      </c>
      <c r="EU18" s="33">
        <f>'21.BM_Rev'!U19</f>
        <v>55</v>
      </c>
      <c r="EV18" s="33">
        <f>'22.ST_Rev'!Q19</f>
        <v>10</v>
      </c>
      <c r="EW18" s="33">
        <f>'23.KE_Rev'!N19</f>
        <v>12</v>
      </c>
      <c r="EX18" s="33">
        <f>'24.PL_Rev'!N19</f>
        <v>6.5</v>
      </c>
      <c r="EY18" s="33">
        <f>'25.OM_Rev'!Q19</f>
        <v>5</v>
      </c>
    </row>
    <row r="19" spans="1:155" ht="21.75" x14ac:dyDescent="0.65">
      <c r="A19" s="13"/>
      <c r="B19" s="14"/>
      <c r="C19" s="14">
        <v>7032</v>
      </c>
      <c r="D19" s="10" t="s">
        <v>16</v>
      </c>
      <c r="E19" s="5" t="s">
        <v>63</v>
      </c>
      <c r="F19" s="33">
        <f t="shared" si="0"/>
        <v>959</v>
      </c>
      <c r="G19" s="33">
        <f>'02.PP_Rev'!F20</f>
        <v>300</v>
      </c>
      <c r="H19" s="33">
        <f>'03.KD_Rev'!F20</f>
        <v>26</v>
      </c>
      <c r="I19" s="33">
        <f>'04.KC_Rev'!F20</f>
        <v>91</v>
      </c>
      <c r="J19" s="33">
        <f>'05.BT_Rev'!F20</f>
        <v>72</v>
      </c>
      <c r="K19" s="33">
        <f>'06.PV_Rev'!F20</f>
        <v>38</v>
      </c>
      <c r="L19" s="33">
        <f>'07.SR_Rev'!F20</f>
        <v>100</v>
      </c>
      <c r="M19" s="33">
        <f>'08.KT_Rev'!F20</f>
        <v>42</v>
      </c>
      <c r="N19" s="33">
        <f>'09.TK_Rev'!F20</f>
        <v>45</v>
      </c>
      <c r="O19" s="33">
        <f>'10.SV_Rev'!F20</f>
        <v>42</v>
      </c>
      <c r="P19" s="33">
        <f>'11.PS_Rev'!F20</f>
        <v>12</v>
      </c>
      <c r="Q19" s="33">
        <f>'12.KCh_Rev'!F20</f>
        <v>12</v>
      </c>
      <c r="R19" s="33">
        <f>'13.KS_Rev'!F20</f>
        <v>15</v>
      </c>
      <c r="S19" s="33">
        <f>'14.KP_Rev'!F20</f>
        <v>33</v>
      </c>
      <c r="T19" s="33">
        <f>'15.PSH_Rev'!F20</f>
        <v>20</v>
      </c>
      <c r="U19" s="33">
        <f>'16.KK_Rev'!F20</f>
        <v>9</v>
      </c>
      <c r="V19" s="33">
        <f>'17.PVH_Rev'!F20</f>
        <v>18</v>
      </c>
      <c r="W19" s="33">
        <f>'18.KT_Rev'!F20</f>
        <v>22</v>
      </c>
      <c r="X19" s="33">
        <f>'19.RT_Rev'!F20</f>
        <v>5</v>
      </c>
      <c r="Y19" s="33">
        <f>'20.MD_Rev'!F20</f>
        <v>7</v>
      </c>
      <c r="Z19" s="33">
        <f>'21.BM_Rev'!F20</f>
        <v>25</v>
      </c>
      <c r="AA19" s="33">
        <f>'22.ST_Rev'!F20</f>
        <v>14</v>
      </c>
      <c r="AB19" s="33">
        <f>'23.KE_Rev'!F20</f>
        <v>3</v>
      </c>
      <c r="AC19" s="33">
        <f>'24.PL_Rev'!F20</f>
        <v>4</v>
      </c>
      <c r="AD19" s="33">
        <f>'25.OM_Rev'!F20</f>
        <v>4</v>
      </c>
      <c r="AE19" s="33">
        <f t="shared" si="1"/>
        <v>1236</v>
      </c>
      <c r="AF19" s="33">
        <f>'02.PP_Rev'!G20</f>
        <v>500</v>
      </c>
      <c r="AG19" s="33">
        <f>'03.KD_Rev'!G20</f>
        <v>30</v>
      </c>
      <c r="AH19" s="33">
        <f>'04.KC_Rev'!G20</f>
        <v>110</v>
      </c>
      <c r="AI19" s="33">
        <f>'05.BT_Rev'!G20</f>
        <v>88</v>
      </c>
      <c r="AJ19" s="33">
        <f>'06.PV_Rev'!G20</f>
        <v>38</v>
      </c>
      <c r="AK19" s="33">
        <f>'07.SR_Rev'!G20</f>
        <v>102</v>
      </c>
      <c r="AL19" s="33">
        <f>'08.KT_Rev'!G20</f>
        <v>42</v>
      </c>
      <c r="AM19" s="33">
        <f>'09.TK_Rev'!G20</f>
        <v>35</v>
      </c>
      <c r="AN19" s="33">
        <f>'10.SV_Rev'!G20</f>
        <v>43</v>
      </c>
      <c r="AO19" s="33">
        <f>'11.PS_Rev'!G20</f>
        <v>12</v>
      </c>
      <c r="AP19" s="33">
        <f>'12.KCh_Rev'!G20</f>
        <v>15</v>
      </c>
      <c r="AQ19" s="33">
        <f>'13.KS_Rev'!G20</f>
        <v>15</v>
      </c>
      <c r="AR19" s="33">
        <f>'14.KP_Rev'!G20</f>
        <v>33</v>
      </c>
      <c r="AS19" s="33">
        <f>'15.PSH_Rev'!G20</f>
        <v>25</v>
      </c>
      <c r="AT19" s="33">
        <f>'16.KK_Rev'!G20</f>
        <v>9</v>
      </c>
      <c r="AU19" s="33">
        <f>'17.PVH_Rev'!G20</f>
        <v>21</v>
      </c>
      <c r="AV19" s="33">
        <f>'18.KT_Rev'!G20</f>
        <v>35</v>
      </c>
      <c r="AW19" s="33">
        <f>'19.RT_Rev'!G20</f>
        <v>7</v>
      </c>
      <c r="AX19" s="33">
        <f>'20.MD_Rev'!G20</f>
        <v>9</v>
      </c>
      <c r="AY19" s="33">
        <f>'21.BM_Rev'!G20</f>
        <v>40</v>
      </c>
      <c r="AZ19" s="33">
        <f>'22.ST_Rev'!G20</f>
        <v>15</v>
      </c>
      <c r="BA19" s="33">
        <f>'23.KE_Rev'!G20</f>
        <v>3</v>
      </c>
      <c r="BB19" s="33">
        <f>'24.PL_Rev'!G20</f>
        <v>4</v>
      </c>
      <c r="BC19" s="33">
        <f>'25.OM_Rev'!G20</f>
        <v>5</v>
      </c>
      <c r="BD19" s="33">
        <f t="shared" si="2"/>
        <v>1295.5</v>
      </c>
      <c r="BE19" s="33">
        <f>'02.PP_Rev'!H20</f>
        <v>500</v>
      </c>
      <c r="BF19" s="33">
        <f>'03.KD_Rev'!H20</f>
        <v>26</v>
      </c>
      <c r="BG19" s="33">
        <f>'04.KC_Rev'!H20</f>
        <v>125</v>
      </c>
      <c r="BH19" s="33">
        <f>'05.BT_Rev'!H20</f>
        <v>100</v>
      </c>
      <c r="BI19" s="33">
        <f>'06.PV_Rev'!H20</f>
        <v>38</v>
      </c>
      <c r="BJ19" s="33">
        <f>'07.SR_Rev'!H20</f>
        <v>110</v>
      </c>
      <c r="BK19" s="33">
        <f>'08.KT_Rev'!H20</f>
        <v>52</v>
      </c>
      <c r="BL19" s="33">
        <f>'09.TK_Rev'!H20</f>
        <v>35</v>
      </c>
      <c r="BM19" s="33">
        <f>'10.SV_Rev'!H20</f>
        <v>45</v>
      </c>
      <c r="BN19" s="33">
        <f>'11.PS_Rev'!H20</f>
        <v>14</v>
      </c>
      <c r="BO19" s="33">
        <f>'12.KCh_Rev'!H20</f>
        <v>15</v>
      </c>
      <c r="BP19" s="33">
        <f>'13.KS_Rev'!H20</f>
        <v>15</v>
      </c>
      <c r="BQ19" s="33">
        <f>'14.KP_Rev'!H20</f>
        <v>33</v>
      </c>
      <c r="BR19" s="33">
        <f>'15.PSH_Rev'!H20</f>
        <v>25</v>
      </c>
      <c r="BS19" s="33">
        <f>'16.KK_Rev'!H20</f>
        <v>9</v>
      </c>
      <c r="BT19" s="33">
        <f>'17.PVH_Rev'!H20</f>
        <v>23</v>
      </c>
      <c r="BU19" s="33">
        <f>'18.KT_Rev'!H20</f>
        <v>38</v>
      </c>
      <c r="BV19" s="33">
        <f>'19.RT_Rev'!H20</f>
        <v>12</v>
      </c>
      <c r="BW19" s="33">
        <f>'20.MD_Rev'!H20</f>
        <v>10</v>
      </c>
      <c r="BX19" s="33">
        <f>'21.BM_Rev'!H20</f>
        <v>40</v>
      </c>
      <c r="BY19" s="33">
        <f>'22.ST_Rev'!H20</f>
        <v>15</v>
      </c>
      <c r="BZ19" s="33">
        <f>'23.KE_Rev'!H20</f>
        <v>4.5</v>
      </c>
      <c r="CA19" s="33">
        <f>'24.PL_Rev'!H20</f>
        <v>4</v>
      </c>
      <c r="CB19" s="33">
        <f>'25.OM_Rev'!H20</f>
        <v>7</v>
      </c>
      <c r="CC19" s="33">
        <f t="shared" si="3"/>
        <v>1058</v>
      </c>
      <c r="CD19" s="33">
        <f>'02.PP_Rev'!I20</f>
        <v>199.99999999999994</v>
      </c>
      <c r="CE19" s="33">
        <f>'03.KD_Rev'!I20</f>
        <v>30.000000000000004</v>
      </c>
      <c r="CF19" s="33">
        <f>'04.KC_Rev'!I20</f>
        <v>125.00000000000001</v>
      </c>
      <c r="CG19" s="33">
        <f>'05.BT_Rev'!I20</f>
        <v>100</v>
      </c>
      <c r="CH19" s="33">
        <f>'06.PV_Rev'!I20</f>
        <v>38</v>
      </c>
      <c r="CI19" s="33">
        <f>'07.SR_Rev'!I20</f>
        <v>110</v>
      </c>
      <c r="CJ19" s="33">
        <f>'08.KT_Rev'!I20</f>
        <v>55</v>
      </c>
      <c r="CK19" s="33">
        <f>'09.TK_Rev'!I20</f>
        <v>40.000000000000007</v>
      </c>
      <c r="CL19" s="33">
        <f>'10.SV_Rev'!I20</f>
        <v>45</v>
      </c>
      <c r="CM19" s="33">
        <f>'11.PS_Rev'!I20</f>
        <v>17</v>
      </c>
      <c r="CN19" s="33">
        <f>'12.KCh_Rev'!I20</f>
        <v>22.000000000000004</v>
      </c>
      <c r="CO19" s="33">
        <f>'13.KS_Rev'!I20</f>
        <v>19.999999999999993</v>
      </c>
      <c r="CP19" s="33">
        <f>'14.KP_Rev'!I20</f>
        <v>35.000000000000007</v>
      </c>
      <c r="CQ19" s="33">
        <f>'15.PSH_Rev'!I20</f>
        <v>30</v>
      </c>
      <c r="CR19" s="33">
        <f>'16.KK_Rev'!I20</f>
        <v>9.9999999999999982</v>
      </c>
      <c r="CS19" s="33">
        <f>'17.PVH_Rev'!I20</f>
        <v>25.000000000000004</v>
      </c>
      <c r="CT19" s="33">
        <f>'18.KT_Rev'!I20</f>
        <v>45</v>
      </c>
      <c r="CU19" s="33">
        <f>'19.RT_Rev'!I20</f>
        <v>15.000000000000002</v>
      </c>
      <c r="CV19" s="33">
        <f>'20.MD_Rev'!I20</f>
        <v>12.000000000000002</v>
      </c>
      <c r="CW19" s="33">
        <f>'21.BM_Rev'!I20</f>
        <v>40</v>
      </c>
      <c r="CX19" s="33">
        <f>'22.ST_Rev'!I20</f>
        <v>18</v>
      </c>
      <c r="CY19" s="33">
        <f>'23.KE_Rev'!I20</f>
        <v>6</v>
      </c>
      <c r="CZ19" s="33">
        <f>'24.PL_Rev'!I20</f>
        <v>5</v>
      </c>
      <c r="DA19" s="33">
        <f>'25.OM_Rev'!I20</f>
        <v>15</v>
      </c>
      <c r="DB19" s="33">
        <f t="shared" si="4"/>
        <v>1224.5</v>
      </c>
      <c r="DC19" s="33">
        <f>'02.PP_Rev'!U20</f>
        <v>300</v>
      </c>
      <c r="DD19" s="33">
        <f>'03.KD_Rev'!V20</f>
        <v>30</v>
      </c>
      <c r="DE19" s="33">
        <f>'04.KC_Rev'!AB20</f>
        <v>125</v>
      </c>
      <c r="DF19" s="33">
        <f>'05.BT_Rev'!Y20</f>
        <v>115</v>
      </c>
      <c r="DG19" s="33">
        <f>'06.PV_Rev'!X20</f>
        <v>40</v>
      </c>
      <c r="DH19" s="33">
        <f>'07.SR_Rev'!W20</f>
        <v>110</v>
      </c>
      <c r="DI19" s="33">
        <f>'08.KT_Rev'!S20</f>
        <v>60</v>
      </c>
      <c r="DJ19" s="33">
        <f>'09.TK_Rev'!U20</f>
        <v>40</v>
      </c>
      <c r="DK19" s="33">
        <f>'10.SV_Rev'!S20</f>
        <v>40</v>
      </c>
      <c r="DL19" s="33">
        <f>'11.PS_Rev'!Q20</f>
        <v>22</v>
      </c>
      <c r="DM19" s="33">
        <f>'12.KCh_Rev'!S20</f>
        <v>22</v>
      </c>
      <c r="DN19" s="33">
        <f>'13.KS_Rev'!S20</f>
        <v>25</v>
      </c>
      <c r="DO19" s="33">
        <f>'14.KP_Rev'!S20</f>
        <v>38</v>
      </c>
      <c r="DP19" s="33">
        <f>'15.PSH_Rev'!O20</f>
        <v>30</v>
      </c>
      <c r="DQ19" s="33">
        <f>'16.KK_Rev'!R20</f>
        <v>12</v>
      </c>
      <c r="DR19" s="33">
        <f>'17.PVH_Rev'!S20</f>
        <v>25</v>
      </c>
      <c r="DS19" s="33">
        <f>'18.KT_Rev'!Q20</f>
        <v>50</v>
      </c>
      <c r="DT19" s="33">
        <f>'19.RT_Rev'!T20</f>
        <v>18</v>
      </c>
      <c r="DU19" s="33">
        <f>'20.MD_Rev'!P20</f>
        <v>15</v>
      </c>
      <c r="DV19" s="33">
        <f>'21.BM_Rev'!T20</f>
        <v>60</v>
      </c>
      <c r="DW19" s="33">
        <f>'22.ST_Rev'!P20</f>
        <v>18</v>
      </c>
      <c r="DX19" s="33">
        <f>'23.KE_Rev'!M20</f>
        <v>6.5</v>
      </c>
      <c r="DY19" s="33">
        <f>'24.PL_Rev'!M20</f>
        <v>6</v>
      </c>
      <c r="DZ19" s="33">
        <f>'25.OM_Rev'!P20</f>
        <v>17</v>
      </c>
      <c r="EA19" s="33">
        <f t="shared" si="5"/>
        <v>2111</v>
      </c>
      <c r="EB19" s="33">
        <f>'02.PP_Rev'!AG20</f>
        <v>1000</v>
      </c>
      <c r="EC19" s="33">
        <f>'03.KD_Rev'!W20</f>
        <v>35</v>
      </c>
      <c r="ED19" s="33">
        <f>'04.KC_Rev'!AC20</f>
        <v>135</v>
      </c>
      <c r="EE19" s="33">
        <f>'05.BT_Rev'!Z20</f>
        <v>175</v>
      </c>
      <c r="EF19" s="33">
        <f>'06.PV_Rev'!Y20</f>
        <v>43</v>
      </c>
      <c r="EG19" s="33">
        <f>'07.SR_Rev'!X20</f>
        <v>140</v>
      </c>
      <c r="EH19" s="33">
        <f>'08.KT_Rev'!T20</f>
        <v>65</v>
      </c>
      <c r="EI19" s="33">
        <f>'09.TK_Rev'!V20</f>
        <v>45</v>
      </c>
      <c r="EJ19" s="33">
        <f>'10.SV_Rev'!T20</f>
        <v>40</v>
      </c>
      <c r="EK19" s="33">
        <f>'11.PS_Rev'!R20</f>
        <v>25</v>
      </c>
      <c r="EL19" s="33">
        <f>'12.KCh_Rev'!T20</f>
        <v>28</v>
      </c>
      <c r="EM19" s="33">
        <f>'13.KS_Rev'!T20</f>
        <v>25</v>
      </c>
      <c r="EN19" s="33">
        <f>'14.KP_Rev'!T20</f>
        <v>40</v>
      </c>
      <c r="EO19" s="33">
        <f>'15.PSH_Rev'!P20</f>
        <v>37</v>
      </c>
      <c r="EP19" s="33">
        <f>'16.KK_Rev'!S20</f>
        <v>15</v>
      </c>
      <c r="EQ19" s="33">
        <f>'17.PVH_Rev'!T20</f>
        <v>28</v>
      </c>
      <c r="ER19" s="33">
        <f>'18.KT_Rev'!R20</f>
        <v>85</v>
      </c>
      <c r="ES19" s="33">
        <f>'19.RT_Rev'!U20</f>
        <v>25</v>
      </c>
      <c r="ET19" s="33">
        <f>'20.MD_Rev'!Q20</f>
        <v>15</v>
      </c>
      <c r="EU19" s="33">
        <f>'21.BM_Rev'!U20</f>
        <v>60</v>
      </c>
      <c r="EV19" s="33">
        <f>'22.ST_Rev'!Q20</f>
        <v>18</v>
      </c>
      <c r="EW19" s="33">
        <f>'23.KE_Rev'!N20</f>
        <v>6</v>
      </c>
      <c r="EX19" s="33">
        <f>'24.PL_Rev'!N20</f>
        <v>6</v>
      </c>
      <c r="EY19" s="33">
        <f>'25.OM_Rev'!Q20</f>
        <v>20</v>
      </c>
    </row>
    <row r="20" spans="1:155" ht="21.75" x14ac:dyDescent="0.65">
      <c r="A20" s="13"/>
      <c r="B20" s="14">
        <v>704</v>
      </c>
      <c r="C20" s="14"/>
      <c r="D20" s="10" t="s">
        <v>17</v>
      </c>
      <c r="E20" s="5" t="s">
        <v>72</v>
      </c>
      <c r="F20" s="33">
        <f t="shared" si="0"/>
        <v>49832</v>
      </c>
      <c r="G20" s="33">
        <f>'02.PP_Rev'!F21</f>
        <v>28500</v>
      </c>
      <c r="H20" s="33">
        <f>'03.KD_Rev'!F21</f>
        <v>3800</v>
      </c>
      <c r="I20" s="33">
        <f>'04.KC_Rev'!F21</f>
        <v>3020</v>
      </c>
      <c r="J20" s="33">
        <f>'05.BT_Rev'!F21</f>
        <v>2043</v>
      </c>
      <c r="K20" s="33">
        <f>'06.PV_Rev'!F21</f>
        <v>770</v>
      </c>
      <c r="L20" s="33">
        <f>'07.SR_Rev'!F21</f>
        <v>3350</v>
      </c>
      <c r="M20" s="33">
        <f>'08.KT_Rev'!F21</f>
        <v>745</v>
      </c>
      <c r="N20" s="33">
        <f>'09.TK_Rev'!F21</f>
        <v>770</v>
      </c>
      <c r="O20" s="33">
        <f>'10.SV_Rev'!F21</f>
        <v>690</v>
      </c>
      <c r="P20" s="33">
        <f>'11.PS_Rev'!F21</f>
        <v>446</v>
      </c>
      <c r="Q20" s="33">
        <f>'12.KCh_Rev'!F21</f>
        <v>485</v>
      </c>
      <c r="R20" s="33">
        <f>'13.KS_Rev'!F21</f>
        <v>758</v>
      </c>
      <c r="S20" s="33">
        <f>'14.KP_Rev'!F21</f>
        <v>698</v>
      </c>
      <c r="T20" s="33">
        <f>'15.PSH_Rev'!F21</f>
        <v>800</v>
      </c>
      <c r="U20" s="33">
        <f>'16.KK_Rev'!F21</f>
        <v>260</v>
      </c>
      <c r="V20" s="33">
        <f>'17.PVH_Rev'!F21</f>
        <v>113</v>
      </c>
      <c r="W20" s="33">
        <f>'18.KT_Rev'!F21</f>
        <v>420</v>
      </c>
      <c r="X20" s="33">
        <f>'19.RT_Rev'!F21</f>
        <v>184</v>
      </c>
      <c r="Y20" s="33">
        <f>'20.MD_Rev'!F21</f>
        <v>127</v>
      </c>
      <c r="Z20" s="33">
        <f>'21.BM_Rev'!F21</f>
        <v>1345</v>
      </c>
      <c r="AA20" s="33">
        <f>'22.ST_Rev'!F21</f>
        <v>150</v>
      </c>
      <c r="AB20" s="33">
        <f>'23.KE_Rev'!F21</f>
        <v>49</v>
      </c>
      <c r="AC20" s="33">
        <f>'24.PL_Rev'!F21</f>
        <v>157</v>
      </c>
      <c r="AD20" s="33">
        <f>'25.OM_Rev'!F21</f>
        <v>152</v>
      </c>
      <c r="AE20" s="33">
        <f t="shared" si="1"/>
        <v>55867</v>
      </c>
      <c r="AF20" s="33">
        <f>'02.PP_Rev'!G21</f>
        <v>33000</v>
      </c>
      <c r="AG20" s="33">
        <f>'03.KD_Rev'!G21</f>
        <v>3400</v>
      </c>
      <c r="AH20" s="33">
        <f>'04.KC_Rev'!G21</f>
        <v>3300</v>
      </c>
      <c r="AI20" s="33">
        <f>'05.BT_Rev'!G21</f>
        <v>2245</v>
      </c>
      <c r="AJ20" s="33">
        <f>'06.PV_Rev'!G21</f>
        <v>930</v>
      </c>
      <c r="AK20" s="33">
        <f>'07.SR_Rev'!G21</f>
        <v>3620</v>
      </c>
      <c r="AL20" s="33">
        <f>'08.KT_Rev'!G21</f>
        <v>805</v>
      </c>
      <c r="AM20" s="33">
        <f>'09.TK_Rev'!G21</f>
        <v>635</v>
      </c>
      <c r="AN20" s="33">
        <f>'10.SV_Rev'!G21</f>
        <v>725</v>
      </c>
      <c r="AO20" s="33">
        <f>'11.PS_Rev'!G21</f>
        <v>520</v>
      </c>
      <c r="AP20" s="33">
        <f>'12.KCh_Rev'!G21</f>
        <v>565</v>
      </c>
      <c r="AQ20" s="33">
        <f>'13.KS_Rev'!G21</f>
        <v>886</v>
      </c>
      <c r="AR20" s="33">
        <f>'14.KP_Rev'!G21</f>
        <v>780</v>
      </c>
      <c r="AS20" s="33">
        <f>'15.PSH_Rev'!G21</f>
        <v>890</v>
      </c>
      <c r="AT20" s="33">
        <f>'16.KK_Rev'!G21</f>
        <v>355</v>
      </c>
      <c r="AU20" s="33">
        <f>'17.PVH_Rev'!G21</f>
        <v>132</v>
      </c>
      <c r="AV20" s="33">
        <f>'18.KT_Rev'!G21</f>
        <v>520</v>
      </c>
      <c r="AW20" s="33">
        <f>'19.RT_Rev'!G21</f>
        <v>280</v>
      </c>
      <c r="AX20" s="33">
        <f>'20.MD_Rev'!G21</f>
        <v>134</v>
      </c>
      <c r="AY20" s="33">
        <f>'21.BM_Rev'!G21</f>
        <v>1510</v>
      </c>
      <c r="AZ20" s="33">
        <f>'22.ST_Rev'!G21</f>
        <v>180</v>
      </c>
      <c r="BA20" s="33">
        <f>'23.KE_Rev'!G21</f>
        <v>54</v>
      </c>
      <c r="BB20" s="33">
        <f>'24.PL_Rev'!G21</f>
        <v>233</v>
      </c>
      <c r="BC20" s="33">
        <f>'25.OM_Rev'!G21</f>
        <v>168</v>
      </c>
      <c r="BD20" s="33">
        <f t="shared" si="2"/>
        <v>76793</v>
      </c>
      <c r="BE20" s="33">
        <f>'02.PP_Rev'!H21</f>
        <v>45200</v>
      </c>
      <c r="BF20" s="33">
        <f>'03.KD_Rev'!H21</f>
        <v>4230</v>
      </c>
      <c r="BG20" s="33">
        <f>'04.KC_Rev'!H21</f>
        <v>4425</v>
      </c>
      <c r="BH20" s="33">
        <f>'05.BT_Rev'!H21</f>
        <v>3110</v>
      </c>
      <c r="BI20" s="33">
        <f>'06.PV_Rev'!H21</f>
        <v>1540</v>
      </c>
      <c r="BJ20" s="33">
        <f>'07.SR_Rev'!H21</f>
        <v>4450</v>
      </c>
      <c r="BK20" s="33">
        <f>'08.KT_Rev'!H21</f>
        <v>1180</v>
      </c>
      <c r="BL20" s="33">
        <f>'09.TK_Rev'!H21</f>
        <v>930</v>
      </c>
      <c r="BM20" s="33">
        <f>'10.SV_Rev'!H21</f>
        <v>1335</v>
      </c>
      <c r="BN20" s="33">
        <f>'11.PS_Rev'!H21</f>
        <v>710</v>
      </c>
      <c r="BO20" s="33">
        <f>'12.KCh_Rev'!H21</f>
        <v>865</v>
      </c>
      <c r="BP20" s="33">
        <f>'13.KS_Rev'!H21</f>
        <v>1330</v>
      </c>
      <c r="BQ20" s="33">
        <f>'14.KP_Rev'!H21</f>
        <v>1070</v>
      </c>
      <c r="BR20" s="33">
        <f>'15.PSH_Rev'!H21</f>
        <v>1260</v>
      </c>
      <c r="BS20" s="33">
        <f>'16.KK_Rev'!H21</f>
        <v>630</v>
      </c>
      <c r="BT20" s="33">
        <f>'17.PVH_Rev'!H21</f>
        <v>176</v>
      </c>
      <c r="BU20" s="33">
        <f>'18.KT_Rev'!H21</f>
        <v>890</v>
      </c>
      <c r="BV20" s="33">
        <f>'19.RT_Rev'!H21</f>
        <v>355</v>
      </c>
      <c r="BW20" s="33">
        <f>'20.MD_Rev'!H21</f>
        <v>175</v>
      </c>
      <c r="BX20" s="33">
        <f>'21.BM_Rev'!H21</f>
        <v>2000</v>
      </c>
      <c r="BY20" s="33">
        <f>'22.ST_Rev'!H21</f>
        <v>215</v>
      </c>
      <c r="BZ20" s="33">
        <f>'23.KE_Rev'!H21</f>
        <v>95</v>
      </c>
      <c r="CA20" s="33">
        <f>'24.PL_Rev'!H21</f>
        <v>328</v>
      </c>
      <c r="CB20" s="33">
        <f>'25.OM_Rev'!H21</f>
        <v>294</v>
      </c>
      <c r="CC20" s="33">
        <f t="shared" si="3"/>
        <v>91033.5</v>
      </c>
      <c r="CD20" s="33">
        <f>'02.PP_Rev'!I21</f>
        <v>51999.999999999993</v>
      </c>
      <c r="CE20" s="33">
        <f>'03.KD_Rev'!I21</f>
        <v>4453</v>
      </c>
      <c r="CF20" s="33">
        <f>'04.KC_Rev'!I21</f>
        <v>4990</v>
      </c>
      <c r="CG20" s="33">
        <f>'05.BT_Rev'!I21</f>
        <v>4190</v>
      </c>
      <c r="CH20" s="33">
        <f>'06.PV_Rev'!I21</f>
        <v>1709.9999999999998</v>
      </c>
      <c r="CI20" s="33">
        <f>'07.SR_Rev'!I21</f>
        <v>6400</v>
      </c>
      <c r="CJ20" s="33">
        <f>'08.KT_Rev'!I21</f>
        <v>1385</v>
      </c>
      <c r="CK20" s="33">
        <f>'09.TK_Rev'!I21</f>
        <v>1480.0000000000002</v>
      </c>
      <c r="CL20" s="33">
        <f>'10.SV_Rev'!I21</f>
        <v>1447.0000000000002</v>
      </c>
      <c r="CM20" s="33">
        <f>'11.PS_Rev'!I21</f>
        <v>870</v>
      </c>
      <c r="CN20" s="33">
        <f>'12.KCh_Rev'!I21</f>
        <v>1020.9999999999999</v>
      </c>
      <c r="CO20" s="33">
        <f>'13.KS_Rev'!I21</f>
        <v>1659.9999999999998</v>
      </c>
      <c r="CP20" s="33">
        <f>'14.KP_Rev'!I21</f>
        <v>1240</v>
      </c>
      <c r="CQ20" s="33">
        <f>'15.PSH_Rev'!I21</f>
        <v>1330</v>
      </c>
      <c r="CR20" s="33">
        <f>'16.KK_Rev'!I21</f>
        <v>779.99999999999977</v>
      </c>
      <c r="CS20" s="33">
        <f>'17.PVH_Rev'!I21</f>
        <v>205.00000000000003</v>
      </c>
      <c r="CT20" s="33">
        <f>'18.KT_Rev'!I21</f>
        <v>1060</v>
      </c>
      <c r="CU20" s="33">
        <f>'19.RT_Rev'!I21</f>
        <v>410</v>
      </c>
      <c r="CV20" s="33">
        <f>'20.MD_Rev'!I21</f>
        <v>198.00000000000003</v>
      </c>
      <c r="CW20" s="33">
        <f>'21.BM_Rev'!I21</f>
        <v>2940.0000000000005</v>
      </c>
      <c r="CX20" s="33">
        <f>'22.ST_Rev'!I21</f>
        <v>309.99999999999994</v>
      </c>
      <c r="CY20" s="33">
        <f>'23.KE_Rev'!I21</f>
        <v>115</v>
      </c>
      <c r="CZ20" s="33">
        <f>'24.PL_Rev'!I21</f>
        <v>386.5</v>
      </c>
      <c r="DA20" s="33">
        <f>'25.OM_Rev'!I21</f>
        <v>453.00000000000006</v>
      </c>
      <c r="DB20" s="33">
        <f t="shared" si="4"/>
        <v>119929</v>
      </c>
      <c r="DC20" s="33">
        <f>'02.PP_Rev'!U21</f>
        <v>70300</v>
      </c>
      <c r="DD20" s="33">
        <f>'03.KD_Rev'!V21</f>
        <v>5953</v>
      </c>
      <c r="DE20" s="33">
        <f>'04.KC_Rev'!AB21</f>
        <v>7030</v>
      </c>
      <c r="DF20" s="33">
        <f>'05.BT_Rev'!Y21</f>
        <v>5250</v>
      </c>
      <c r="DG20" s="33">
        <f>'06.PV_Rev'!X21</f>
        <v>2100</v>
      </c>
      <c r="DH20" s="33">
        <f>'07.SR_Rev'!W21</f>
        <v>6480</v>
      </c>
      <c r="DI20" s="33">
        <f>'08.KT_Rev'!S21</f>
        <v>1900</v>
      </c>
      <c r="DJ20" s="33">
        <f>'09.TK_Rev'!U21</f>
        <v>1700</v>
      </c>
      <c r="DK20" s="33">
        <f>'10.SV_Rev'!S21</f>
        <v>1700</v>
      </c>
      <c r="DL20" s="33">
        <f>'11.PS_Rev'!Q21</f>
        <v>1175</v>
      </c>
      <c r="DM20" s="33">
        <f>'12.KCh_Rev'!S21</f>
        <v>1275</v>
      </c>
      <c r="DN20" s="33">
        <f>'13.KS_Rev'!S21</f>
        <v>1880</v>
      </c>
      <c r="DO20" s="33">
        <f>'14.KP_Rev'!S21</f>
        <v>1520</v>
      </c>
      <c r="DP20" s="33">
        <f>'15.PSH_Rev'!O21</f>
        <v>1370</v>
      </c>
      <c r="DQ20" s="33">
        <f>'16.KK_Rev'!R21</f>
        <v>1095</v>
      </c>
      <c r="DR20" s="33">
        <f>'17.PVH_Rev'!S21</f>
        <v>326</v>
      </c>
      <c r="DS20" s="33">
        <f>'18.KT_Rev'!Q21</f>
        <v>1550</v>
      </c>
      <c r="DT20" s="33">
        <f>'19.RT_Rev'!T21</f>
        <v>865</v>
      </c>
      <c r="DU20" s="33">
        <f>'20.MD_Rev'!P21</f>
        <v>318</v>
      </c>
      <c r="DV20" s="33">
        <f>'21.BM_Rev'!T21</f>
        <v>4000</v>
      </c>
      <c r="DW20" s="33">
        <f>'22.ST_Rev'!P21</f>
        <v>575</v>
      </c>
      <c r="DX20" s="33">
        <f>'23.KE_Rev'!M21</f>
        <v>150</v>
      </c>
      <c r="DY20" s="33">
        <f>'24.PL_Rev'!M21</f>
        <v>655</v>
      </c>
      <c r="DZ20" s="33">
        <f>'25.OM_Rev'!P21</f>
        <v>762</v>
      </c>
      <c r="EA20" s="33">
        <f t="shared" si="5"/>
        <v>156236.5</v>
      </c>
      <c r="EB20" s="33">
        <f>'02.PP_Rev'!AG21</f>
        <v>87000</v>
      </c>
      <c r="EC20" s="33">
        <f>'03.KD_Rev'!W21</f>
        <v>8060</v>
      </c>
      <c r="ED20" s="33">
        <f>'04.KC_Rev'!AC21</f>
        <v>9700</v>
      </c>
      <c r="EE20" s="33">
        <f>'05.BT_Rev'!Z21</f>
        <v>8130</v>
      </c>
      <c r="EF20" s="33">
        <f>'06.PV_Rev'!Y21</f>
        <v>2655</v>
      </c>
      <c r="EG20" s="33">
        <f>'07.SR_Rev'!X21</f>
        <v>9200</v>
      </c>
      <c r="EH20" s="33">
        <f>'08.KT_Rev'!T21</f>
        <v>2225</v>
      </c>
      <c r="EI20" s="33">
        <f>'09.TK_Rev'!V21</f>
        <v>2564.5</v>
      </c>
      <c r="EJ20" s="33">
        <f>'10.SV_Rev'!T21</f>
        <v>1940</v>
      </c>
      <c r="EK20" s="33">
        <f>'11.PS_Rev'!R21</f>
        <v>1485</v>
      </c>
      <c r="EL20" s="33">
        <f>'12.KCh_Rev'!T21</f>
        <v>1415</v>
      </c>
      <c r="EM20" s="33">
        <f>'13.KS_Rev'!T21</f>
        <v>3190</v>
      </c>
      <c r="EN20" s="33">
        <f>'14.KP_Rev'!T21</f>
        <v>2210</v>
      </c>
      <c r="EO20" s="33">
        <f>'15.PSH_Rev'!P21</f>
        <v>2720</v>
      </c>
      <c r="EP20" s="33">
        <f>'16.KK_Rev'!S21</f>
        <v>1320</v>
      </c>
      <c r="EQ20" s="33">
        <f>'17.PVH_Rev'!T21</f>
        <v>550</v>
      </c>
      <c r="ER20" s="33">
        <f>'18.KT_Rev'!R21</f>
        <v>1850</v>
      </c>
      <c r="ES20" s="33">
        <f>'19.RT_Rev'!U21</f>
        <v>1300</v>
      </c>
      <c r="ET20" s="33">
        <f>'20.MD_Rev'!Q21</f>
        <v>470</v>
      </c>
      <c r="EU20" s="33">
        <f>'21.BM_Rev'!U21</f>
        <v>5550</v>
      </c>
      <c r="EV20" s="33">
        <f>'22.ST_Rev'!Q21</f>
        <v>690</v>
      </c>
      <c r="EW20" s="33">
        <f>'23.KE_Rev'!N21</f>
        <v>262</v>
      </c>
      <c r="EX20" s="33">
        <f>'24.PL_Rev'!N21</f>
        <v>770</v>
      </c>
      <c r="EY20" s="33">
        <f>'25.OM_Rev'!Q21</f>
        <v>980</v>
      </c>
    </row>
    <row r="21" spans="1:155" ht="21.75" x14ac:dyDescent="0.65">
      <c r="A21" s="13"/>
      <c r="B21" s="14"/>
      <c r="C21" s="14">
        <v>7041</v>
      </c>
      <c r="D21" s="10" t="s">
        <v>18</v>
      </c>
      <c r="E21" s="5" t="s">
        <v>65</v>
      </c>
      <c r="F21" s="33">
        <f t="shared" si="0"/>
        <v>12262</v>
      </c>
      <c r="G21" s="33">
        <f>'02.PP_Rev'!F22</f>
        <v>8500</v>
      </c>
      <c r="H21" s="33">
        <f>'03.KD_Rev'!F22</f>
        <v>300</v>
      </c>
      <c r="I21" s="33">
        <f>'04.KC_Rev'!F22</f>
        <v>320</v>
      </c>
      <c r="J21" s="33">
        <f>'05.BT_Rev'!F22</f>
        <v>343</v>
      </c>
      <c r="K21" s="33">
        <f>'06.PV_Rev'!F22</f>
        <v>120</v>
      </c>
      <c r="L21" s="33">
        <f>'07.SR_Rev'!F22</f>
        <v>1350</v>
      </c>
      <c r="M21" s="33">
        <f>'08.KT_Rev'!F22</f>
        <v>65</v>
      </c>
      <c r="N21" s="33">
        <f>'09.TK_Rev'!F22</f>
        <v>110</v>
      </c>
      <c r="O21" s="33">
        <f>'10.SV_Rev'!F22</f>
        <v>140</v>
      </c>
      <c r="P21" s="33">
        <f>'11.PS_Rev'!F22</f>
        <v>46</v>
      </c>
      <c r="Q21" s="33">
        <f>'12.KCh_Rev'!F22</f>
        <v>45</v>
      </c>
      <c r="R21" s="33">
        <f>'13.KS_Rev'!F22</f>
        <v>88</v>
      </c>
      <c r="S21" s="33">
        <f>'14.KP_Rev'!F22</f>
        <v>98</v>
      </c>
      <c r="T21" s="33">
        <f>'15.PSH_Rev'!F22</f>
        <v>200</v>
      </c>
      <c r="U21" s="33">
        <f>'16.KK_Rev'!F22</f>
        <v>60</v>
      </c>
      <c r="V21" s="33">
        <f>'17.PVH_Rev'!F22</f>
        <v>18</v>
      </c>
      <c r="W21" s="33">
        <f>'18.KT_Rev'!F22</f>
        <v>110</v>
      </c>
      <c r="X21" s="33">
        <f>'19.RT_Rev'!F22</f>
        <v>24</v>
      </c>
      <c r="Y21" s="33">
        <f>'20.MD_Rev'!F22</f>
        <v>7</v>
      </c>
      <c r="Z21" s="33">
        <f>'21.BM_Rev'!F22</f>
        <v>245</v>
      </c>
      <c r="AA21" s="33">
        <f>'22.ST_Rev'!F22</f>
        <v>20</v>
      </c>
      <c r="AB21" s="33">
        <f>'23.KE_Rev'!F22</f>
        <v>14</v>
      </c>
      <c r="AC21" s="33">
        <f>'24.PL_Rev'!F22</f>
        <v>17</v>
      </c>
      <c r="AD21" s="33">
        <f>'25.OM_Rev'!F22</f>
        <v>22</v>
      </c>
      <c r="AE21" s="33">
        <f t="shared" si="1"/>
        <v>15338</v>
      </c>
      <c r="AF21" s="33">
        <f>'02.PP_Rev'!G22</f>
        <v>11000</v>
      </c>
      <c r="AG21" s="33">
        <f>'03.KD_Rev'!G22</f>
        <v>400</v>
      </c>
      <c r="AH21" s="33">
        <f>'04.KC_Rev'!G22</f>
        <v>400</v>
      </c>
      <c r="AI21" s="33">
        <f>'05.BT_Rev'!G22</f>
        <v>395</v>
      </c>
      <c r="AJ21" s="33">
        <f>'06.PV_Rev'!G22</f>
        <v>130</v>
      </c>
      <c r="AK21" s="33">
        <f>'07.SR_Rev'!G22</f>
        <v>1450</v>
      </c>
      <c r="AL21" s="33">
        <f>'08.KT_Rev'!G22</f>
        <v>75</v>
      </c>
      <c r="AM21" s="33">
        <f>'09.TK_Rev'!G22</f>
        <v>115</v>
      </c>
      <c r="AN21" s="33">
        <f>'10.SV_Rev'!G22</f>
        <v>160</v>
      </c>
      <c r="AO21" s="33">
        <f>'11.PS_Rev'!G22</f>
        <v>50</v>
      </c>
      <c r="AP21" s="33">
        <f>'12.KCh_Rev'!G22</f>
        <v>55</v>
      </c>
      <c r="AQ21" s="33">
        <f>'13.KS_Rev'!G22</f>
        <v>100</v>
      </c>
      <c r="AR21" s="33">
        <f>'14.KP_Rev'!G22</f>
        <v>110</v>
      </c>
      <c r="AS21" s="33">
        <f>'15.PSH_Rev'!G22</f>
        <v>240</v>
      </c>
      <c r="AT21" s="33">
        <f>'16.KK_Rev'!G22</f>
        <v>85</v>
      </c>
      <c r="AU21" s="33">
        <f>'17.PVH_Rev'!G22</f>
        <v>22</v>
      </c>
      <c r="AV21" s="33">
        <f>'18.KT_Rev'!G22</f>
        <v>130</v>
      </c>
      <c r="AW21" s="33">
        <f>'19.RT_Rev'!G22</f>
        <v>30</v>
      </c>
      <c r="AX21" s="33">
        <f>'20.MD_Rev'!G22</f>
        <v>14</v>
      </c>
      <c r="AY21" s="33">
        <f>'21.BM_Rev'!G22</f>
        <v>260</v>
      </c>
      <c r="AZ21" s="33">
        <f>'22.ST_Rev'!G22</f>
        <v>40</v>
      </c>
      <c r="BA21" s="33">
        <f>'23.KE_Rev'!G22</f>
        <v>14</v>
      </c>
      <c r="BB21" s="33">
        <f>'24.PL_Rev'!G22</f>
        <v>33</v>
      </c>
      <c r="BC21" s="33">
        <f>'25.OM_Rev'!G22</f>
        <v>30</v>
      </c>
      <c r="BD21" s="33">
        <f t="shared" si="2"/>
        <v>18678</v>
      </c>
      <c r="BE21" s="33">
        <f>'02.PP_Rev'!H22</f>
        <v>13700</v>
      </c>
      <c r="BF21" s="33">
        <f>'03.KD_Rev'!H22</f>
        <v>430</v>
      </c>
      <c r="BG21" s="33">
        <f>'04.KC_Rev'!H22</f>
        <v>425</v>
      </c>
      <c r="BH21" s="33">
        <f>'05.BT_Rev'!H22</f>
        <v>510</v>
      </c>
      <c r="BI21" s="33">
        <f>'06.PV_Rev'!H22</f>
        <v>140</v>
      </c>
      <c r="BJ21" s="33">
        <f>'07.SR_Rev'!H22</f>
        <v>1650</v>
      </c>
      <c r="BK21" s="33">
        <f>'08.KT_Rev'!H22</f>
        <v>80</v>
      </c>
      <c r="BL21" s="33">
        <f>'09.TK_Rev'!H22</f>
        <v>130</v>
      </c>
      <c r="BM21" s="33">
        <f>'10.SV_Rev'!H22</f>
        <v>185</v>
      </c>
      <c r="BN21" s="33">
        <f>'11.PS_Rev'!H22</f>
        <v>60</v>
      </c>
      <c r="BO21" s="33">
        <f>'12.KCh_Rev'!H22</f>
        <v>65</v>
      </c>
      <c r="BP21" s="33">
        <f>'13.KS_Rev'!H22</f>
        <v>130</v>
      </c>
      <c r="BQ21" s="33">
        <f>'14.KP_Rev'!H22</f>
        <v>120</v>
      </c>
      <c r="BR21" s="33">
        <f>'15.PSH_Rev'!H22</f>
        <v>260</v>
      </c>
      <c r="BS21" s="33">
        <f>'16.KK_Rev'!H22</f>
        <v>130</v>
      </c>
      <c r="BT21" s="33">
        <f>'17.PVH_Rev'!H22</f>
        <v>24</v>
      </c>
      <c r="BU21" s="33">
        <f>'18.KT_Rev'!H22</f>
        <v>140</v>
      </c>
      <c r="BV21" s="33">
        <f>'19.RT_Rev'!H22</f>
        <v>35</v>
      </c>
      <c r="BW21" s="33">
        <f>'20.MD_Rev'!H22</f>
        <v>15</v>
      </c>
      <c r="BX21" s="33">
        <f>'21.BM_Rev'!H22</f>
        <v>300</v>
      </c>
      <c r="BY21" s="33">
        <f>'22.ST_Rev'!H22</f>
        <v>45</v>
      </c>
      <c r="BZ21" s="33">
        <f>'23.KE_Rev'!H22</f>
        <v>20</v>
      </c>
      <c r="CA21" s="33">
        <f>'24.PL_Rev'!H22</f>
        <v>40</v>
      </c>
      <c r="CB21" s="33">
        <f>'25.OM_Rev'!H22</f>
        <v>44</v>
      </c>
      <c r="CC21" s="33">
        <f t="shared" si="3"/>
        <v>19753.5</v>
      </c>
      <c r="CD21" s="33">
        <f>'02.PP_Rev'!I22</f>
        <v>13999.999999999998</v>
      </c>
      <c r="CE21" s="33">
        <f>'03.KD_Rev'!I22</f>
        <v>453</v>
      </c>
      <c r="CF21" s="33">
        <f>'04.KC_Rev'!I22</f>
        <v>490</v>
      </c>
      <c r="CG21" s="33">
        <f>'05.BT_Rev'!I22</f>
        <v>640</v>
      </c>
      <c r="CH21" s="33">
        <f>'06.PV_Rev'!I22</f>
        <v>160</v>
      </c>
      <c r="CI21" s="33">
        <f>'07.SR_Rev'!I22</f>
        <v>1900.0000000000002</v>
      </c>
      <c r="CJ21" s="33">
        <f>'08.KT_Rev'!I22</f>
        <v>85</v>
      </c>
      <c r="CK21" s="33">
        <f>'09.TK_Rev'!I22</f>
        <v>170.00000000000003</v>
      </c>
      <c r="CL21" s="33">
        <f>'10.SV_Rev'!I22</f>
        <v>196.99999999999997</v>
      </c>
      <c r="CM21" s="33">
        <f>'11.PS_Rev'!I22</f>
        <v>69.999999999999986</v>
      </c>
      <c r="CN21" s="33">
        <f>'12.KCh_Rev'!I22</f>
        <v>71</v>
      </c>
      <c r="CO21" s="33">
        <f>'13.KS_Rev'!I22</f>
        <v>160</v>
      </c>
      <c r="CP21" s="33">
        <f>'14.KP_Rev'!I22</f>
        <v>140</v>
      </c>
      <c r="CQ21" s="33">
        <f>'15.PSH_Rev'!I22</f>
        <v>299.99999999999994</v>
      </c>
      <c r="CR21" s="33">
        <f>'16.KK_Rev'!I22</f>
        <v>140</v>
      </c>
      <c r="CS21" s="33">
        <f>'17.PVH_Rev'!I22</f>
        <v>25.000000000000004</v>
      </c>
      <c r="CT21" s="33">
        <f>'18.KT_Rev'!I22</f>
        <v>160</v>
      </c>
      <c r="CU21" s="33">
        <f>'19.RT_Rev'!I22</f>
        <v>49.999999999999993</v>
      </c>
      <c r="CV21" s="33">
        <f>'20.MD_Rev'!I22</f>
        <v>18</v>
      </c>
      <c r="CW21" s="33">
        <f>'21.BM_Rev'!I22</f>
        <v>340.00000000000006</v>
      </c>
      <c r="CX21" s="33">
        <f>'22.ST_Rev'!I22</f>
        <v>59.999999999999993</v>
      </c>
      <c r="CY21" s="33">
        <f>'23.KE_Rev'!I22</f>
        <v>25</v>
      </c>
      <c r="CZ21" s="33">
        <f>'24.PL_Rev'!I22</f>
        <v>46.5</v>
      </c>
      <c r="DA21" s="33">
        <f>'25.OM_Rev'!I22</f>
        <v>53</v>
      </c>
      <c r="DB21" s="33">
        <f t="shared" si="4"/>
        <v>21009</v>
      </c>
      <c r="DC21" s="33">
        <f>'02.PP_Rev'!U22</f>
        <v>14800</v>
      </c>
      <c r="DD21" s="33">
        <f>'03.KD_Rev'!V22</f>
        <v>453</v>
      </c>
      <c r="DE21" s="33">
        <f>'04.KC_Rev'!AB22</f>
        <v>530</v>
      </c>
      <c r="DF21" s="33">
        <f>'05.BT_Rev'!Y22</f>
        <v>750</v>
      </c>
      <c r="DG21" s="33">
        <f>'06.PV_Rev'!X22</f>
        <v>150</v>
      </c>
      <c r="DH21" s="33">
        <f>'07.SR_Rev'!W22</f>
        <v>1930</v>
      </c>
      <c r="DI21" s="33">
        <f>'08.KT_Rev'!S22</f>
        <v>100</v>
      </c>
      <c r="DJ21" s="33">
        <f>'09.TK_Rev'!U22</f>
        <v>200</v>
      </c>
      <c r="DK21" s="33">
        <f>'10.SV_Rev'!S22</f>
        <v>200</v>
      </c>
      <c r="DL21" s="33">
        <f>'11.PS_Rev'!Q22</f>
        <v>75</v>
      </c>
      <c r="DM21" s="33">
        <f>'12.KCh_Rev'!S22</f>
        <v>75</v>
      </c>
      <c r="DN21" s="33">
        <f>'13.KS_Rev'!S22</f>
        <v>180</v>
      </c>
      <c r="DO21" s="33">
        <f>'14.KP_Rev'!S22</f>
        <v>170</v>
      </c>
      <c r="DP21" s="33">
        <f>'15.PSH_Rev'!O22</f>
        <v>320</v>
      </c>
      <c r="DQ21" s="33">
        <f>'16.KK_Rev'!R22</f>
        <v>145</v>
      </c>
      <c r="DR21" s="33">
        <f>'17.PVH_Rev'!S22</f>
        <v>26</v>
      </c>
      <c r="DS21" s="33">
        <f>'18.KT_Rev'!Q22</f>
        <v>200</v>
      </c>
      <c r="DT21" s="33">
        <f>'19.RT_Rev'!T22</f>
        <v>65</v>
      </c>
      <c r="DU21" s="33">
        <f>'20.MD_Rev'!P22</f>
        <v>18</v>
      </c>
      <c r="DV21" s="33">
        <f>'21.BM_Rev'!T22</f>
        <v>400</v>
      </c>
      <c r="DW21" s="33">
        <f>'22.ST_Rev'!P22</f>
        <v>75</v>
      </c>
      <c r="DX21" s="33">
        <f>'23.KE_Rev'!M22</f>
        <v>30</v>
      </c>
      <c r="DY21" s="33">
        <f>'24.PL_Rev'!M22</f>
        <v>55</v>
      </c>
      <c r="DZ21" s="33">
        <f>'25.OM_Rev'!P22</f>
        <v>62</v>
      </c>
      <c r="EA21" s="33">
        <f t="shared" si="5"/>
        <v>24762</v>
      </c>
      <c r="EB21" s="33">
        <f>'02.PP_Rev'!AG22</f>
        <v>17000</v>
      </c>
      <c r="EC21" s="33">
        <f>'03.KD_Rev'!W22</f>
        <v>460</v>
      </c>
      <c r="ED21" s="33">
        <f>'04.KC_Rev'!AC22</f>
        <v>700</v>
      </c>
      <c r="EE21" s="33">
        <f>'05.BT_Rev'!Z22</f>
        <v>1130</v>
      </c>
      <c r="EF21" s="33">
        <f>'06.PV_Rev'!Y22</f>
        <v>185</v>
      </c>
      <c r="EG21" s="33">
        <f>'07.SR_Rev'!X22</f>
        <v>2200</v>
      </c>
      <c r="EH21" s="33">
        <f>'08.KT_Rev'!T22</f>
        <v>125</v>
      </c>
      <c r="EI21" s="33">
        <f>'09.TK_Rev'!V22</f>
        <v>240</v>
      </c>
      <c r="EJ21" s="33">
        <f>'10.SV_Rev'!T22</f>
        <v>240</v>
      </c>
      <c r="EK21" s="33">
        <f>'11.PS_Rev'!R22</f>
        <v>85</v>
      </c>
      <c r="EL21" s="33">
        <f>'12.KCh_Rev'!T22</f>
        <v>115</v>
      </c>
      <c r="EM21" s="33">
        <f>'13.KS_Rev'!T22</f>
        <v>240</v>
      </c>
      <c r="EN21" s="33">
        <f>'14.KP_Rev'!T22</f>
        <v>210</v>
      </c>
      <c r="EO21" s="33">
        <f>'15.PSH_Rev'!P22</f>
        <v>520</v>
      </c>
      <c r="EP21" s="33">
        <f>'16.KK_Rev'!S22</f>
        <v>170</v>
      </c>
      <c r="EQ21" s="33">
        <f>'17.PVH_Rev'!T22</f>
        <v>50</v>
      </c>
      <c r="ER21" s="33">
        <f>'18.KT_Rev'!R22</f>
        <v>250</v>
      </c>
      <c r="ES21" s="33">
        <f>'19.RT_Rev'!U22</f>
        <v>100</v>
      </c>
      <c r="ET21" s="33">
        <f>'20.MD_Rev'!Q22</f>
        <v>20</v>
      </c>
      <c r="EU21" s="33">
        <f>'21.BM_Rev'!U22</f>
        <v>450</v>
      </c>
      <c r="EV21" s="33">
        <f>'22.ST_Rev'!Q22</f>
        <v>90</v>
      </c>
      <c r="EW21" s="33">
        <f>'23.KE_Rev'!N22</f>
        <v>42</v>
      </c>
      <c r="EX21" s="33">
        <f>'24.PL_Rev'!N22</f>
        <v>70</v>
      </c>
      <c r="EY21" s="33">
        <f>'25.OM_Rev'!Q22</f>
        <v>70</v>
      </c>
    </row>
    <row r="22" spans="1:155" ht="21.75" x14ac:dyDescent="0.65">
      <c r="A22" s="13"/>
      <c r="B22" s="14"/>
      <c r="C22" s="14">
        <v>7042</v>
      </c>
      <c r="D22" s="10" t="s">
        <v>19</v>
      </c>
      <c r="E22" s="5" t="s">
        <v>68</v>
      </c>
      <c r="F22" s="33">
        <f t="shared" si="0"/>
        <v>37570</v>
      </c>
      <c r="G22" s="33">
        <f>'02.PP_Rev'!F23</f>
        <v>20000</v>
      </c>
      <c r="H22" s="33">
        <f>'03.KD_Rev'!F23</f>
        <v>3500</v>
      </c>
      <c r="I22" s="33">
        <f>'04.KC_Rev'!F23</f>
        <v>2700</v>
      </c>
      <c r="J22" s="33">
        <f>'05.BT_Rev'!F23</f>
        <v>1700</v>
      </c>
      <c r="K22" s="33">
        <f>'06.PV_Rev'!F23</f>
        <v>650</v>
      </c>
      <c r="L22" s="33">
        <f>'07.SR_Rev'!F23</f>
        <v>2000</v>
      </c>
      <c r="M22" s="33">
        <f>'08.KT_Rev'!F23</f>
        <v>680</v>
      </c>
      <c r="N22" s="33">
        <f>'09.TK_Rev'!F23</f>
        <v>660</v>
      </c>
      <c r="O22" s="33">
        <f>'10.SV_Rev'!F23</f>
        <v>550</v>
      </c>
      <c r="P22" s="33">
        <f>'11.PS_Rev'!F23</f>
        <v>400</v>
      </c>
      <c r="Q22" s="33">
        <f>'12.KCh_Rev'!F23</f>
        <v>440</v>
      </c>
      <c r="R22" s="33">
        <f>'13.KS_Rev'!F23</f>
        <v>670</v>
      </c>
      <c r="S22" s="33">
        <f>'14.KP_Rev'!F23</f>
        <v>600</v>
      </c>
      <c r="T22" s="33">
        <f>'15.PSH_Rev'!F23</f>
        <v>600</v>
      </c>
      <c r="U22" s="33">
        <f>'16.KK_Rev'!F23</f>
        <v>200</v>
      </c>
      <c r="V22" s="33">
        <f>'17.PVH_Rev'!F23</f>
        <v>95</v>
      </c>
      <c r="W22" s="33">
        <f>'18.KT_Rev'!F23</f>
        <v>310</v>
      </c>
      <c r="X22" s="33">
        <f>'19.RT_Rev'!F23</f>
        <v>160</v>
      </c>
      <c r="Y22" s="33">
        <f>'20.MD_Rev'!F23</f>
        <v>120</v>
      </c>
      <c r="Z22" s="33">
        <f>'21.BM_Rev'!F23</f>
        <v>1100</v>
      </c>
      <c r="AA22" s="33">
        <f>'22.ST_Rev'!F23</f>
        <v>130</v>
      </c>
      <c r="AB22" s="33">
        <f>'23.KE_Rev'!F23</f>
        <v>35</v>
      </c>
      <c r="AC22" s="33">
        <f>'24.PL_Rev'!F23</f>
        <v>140</v>
      </c>
      <c r="AD22" s="33">
        <f>'25.OM_Rev'!F23</f>
        <v>130</v>
      </c>
      <c r="AE22" s="33">
        <f t="shared" si="1"/>
        <v>40529</v>
      </c>
      <c r="AF22" s="33">
        <f>'02.PP_Rev'!G23</f>
        <v>22000</v>
      </c>
      <c r="AG22" s="33">
        <f>'03.KD_Rev'!G23</f>
        <v>3000</v>
      </c>
      <c r="AH22" s="33">
        <f>'04.KC_Rev'!G23</f>
        <v>2900</v>
      </c>
      <c r="AI22" s="33">
        <f>'05.BT_Rev'!G23</f>
        <v>1850</v>
      </c>
      <c r="AJ22" s="33">
        <f>'06.PV_Rev'!G23</f>
        <v>800</v>
      </c>
      <c r="AK22" s="33">
        <f>'07.SR_Rev'!G23</f>
        <v>2170</v>
      </c>
      <c r="AL22" s="33">
        <f>'08.KT_Rev'!G23</f>
        <v>730</v>
      </c>
      <c r="AM22" s="33">
        <f>'09.TK_Rev'!G23</f>
        <v>520</v>
      </c>
      <c r="AN22" s="33">
        <f>'10.SV_Rev'!G23</f>
        <v>565</v>
      </c>
      <c r="AO22" s="33">
        <f>'11.PS_Rev'!G23</f>
        <v>470</v>
      </c>
      <c r="AP22" s="33">
        <f>'12.KCh_Rev'!G23</f>
        <v>510</v>
      </c>
      <c r="AQ22" s="33">
        <f>'13.KS_Rev'!G23</f>
        <v>786</v>
      </c>
      <c r="AR22" s="33">
        <f>'14.KP_Rev'!G23</f>
        <v>670</v>
      </c>
      <c r="AS22" s="33">
        <f>'15.PSH_Rev'!G23</f>
        <v>650</v>
      </c>
      <c r="AT22" s="33">
        <f>'16.KK_Rev'!G23</f>
        <v>270</v>
      </c>
      <c r="AU22" s="33">
        <f>'17.PVH_Rev'!G23</f>
        <v>110</v>
      </c>
      <c r="AV22" s="33">
        <f>'18.KT_Rev'!G23</f>
        <v>390</v>
      </c>
      <c r="AW22" s="33">
        <f>'19.RT_Rev'!G23</f>
        <v>250</v>
      </c>
      <c r="AX22" s="33">
        <f>'20.MD_Rev'!G23</f>
        <v>120</v>
      </c>
      <c r="AY22" s="33">
        <f>'21.BM_Rev'!G23</f>
        <v>1250</v>
      </c>
      <c r="AZ22" s="33">
        <f>'22.ST_Rev'!G23</f>
        <v>140</v>
      </c>
      <c r="BA22" s="33">
        <f>'23.KE_Rev'!G23</f>
        <v>40</v>
      </c>
      <c r="BB22" s="33">
        <f>'24.PL_Rev'!G23</f>
        <v>200</v>
      </c>
      <c r="BC22" s="33">
        <f>'25.OM_Rev'!G23</f>
        <v>138</v>
      </c>
      <c r="BD22" s="33">
        <f t="shared" si="2"/>
        <v>58115</v>
      </c>
      <c r="BE22" s="33">
        <f>'02.PP_Rev'!H23</f>
        <v>31500</v>
      </c>
      <c r="BF22" s="33">
        <f>'03.KD_Rev'!H23</f>
        <v>3800</v>
      </c>
      <c r="BG22" s="33">
        <f>'04.KC_Rev'!H23</f>
        <v>4000</v>
      </c>
      <c r="BH22" s="33">
        <f>'05.BT_Rev'!H23</f>
        <v>2600</v>
      </c>
      <c r="BI22" s="33">
        <f>'06.PV_Rev'!H23</f>
        <v>1400</v>
      </c>
      <c r="BJ22" s="33">
        <f>'07.SR_Rev'!H23</f>
        <v>2800</v>
      </c>
      <c r="BK22" s="33">
        <f>'08.KT_Rev'!H23</f>
        <v>1100</v>
      </c>
      <c r="BL22" s="33">
        <f>'09.TK_Rev'!H23</f>
        <v>800</v>
      </c>
      <c r="BM22" s="33">
        <f>'10.SV_Rev'!H23</f>
        <v>1150</v>
      </c>
      <c r="BN22" s="33">
        <f>'11.PS_Rev'!H23</f>
        <v>650</v>
      </c>
      <c r="BO22" s="33">
        <f>'12.KCh_Rev'!H23</f>
        <v>800</v>
      </c>
      <c r="BP22" s="33">
        <f>'13.KS_Rev'!H23</f>
        <v>1200</v>
      </c>
      <c r="BQ22" s="33">
        <f>'14.KP_Rev'!H23</f>
        <v>950</v>
      </c>
      <c r="BR22" s="33">
        <f>'15.PSH_Rev'!H23</f>
        <v>1000</v>
      </c>
      <c r="BS22" s="33">
        <f>'16.KK_Rev'!H23</f>
        <v>500</v>
      </c>
      <c r="BT22" s="33">
        <f>'17.PVH_Rev'!H23</f>
        <v>152</v>
      </c>
      <c r="BU22" s="33">
        <f>'18.KT_Rev'!H23</f>
        <v>750</v>
      </c>
      <c r="BV22" s="33">
        <f>'19.RT_Rev'!H23</f>
        <v>320</v>
      </c>
      <c r="BW22" s="33">
        <f>'20.MD_Rev'!H23</f>
        <v>160</v>
      </c>
      <c r="BX22" s="33">
        <f>'21.BM_Rev'!H23</f>
        <v>1700</v>
      </c>
      <c r="BY22" s="33">
        <f>'22.ST_Rev'!H23</f>
        <v>170</v>
      </c>
      <c r="BZ22" s="33">
        <f>'23.KE_Rev'!H23</f>
        <v>75</v>
      </c>
      <c r="CA22" s="33">
        <f>'24.PL_Rev'!H23</f>
        <v>288</v>
      </c>
      <c r="CB22" s="33">
        <f>'25.OM_Rev'!H23</f>
        <v>250</v>
      </c>
      <c r="CC22" s="33">
        <f t="shared" si="3"/>
        <v>71279.999999999985</v>
      </c>
      <c r="CD22" s="33">
        <f>'02.PP_Rev'!I23</f>
        <v>37999.999999999993</v>
      </c>
      <c r="CE22" s="33">
        <f>'03.KD_Rev'!I23</f>
        <v>4000</v>
      </c>
      <c r="CF22" s="33">
        <f>'04.KC_Rev'!I23</f>
        <v>4500</v>
      </c>
      <c r="CG22" s="33">
        <f>'05.BT_Rev'!I23</f>
        <v>3550.0000000000005</v>
      </c>
      <c r="CH22" s="33">
        <f>'06.PV_Rev'!I23</f>
        <v>1549.9999999999998</v>
      </c>
      <c r="CI22" s="33">
        <f>'07.SR_Rev'!I23</f>
        <v>4500.0000000000009</v>
      </c>
      <c r="CJ22" s="33">
        <f>'08.KT_Rev'!I23</f>
        <v>1300</v>
      </c>
      <c r="CK22" s="33">
        <f>'09.TK_Rev'!I23</f>
        <v>1309.9999999999995</v>
      </c>
      <c r="CL22" s="33">
        <f>'10.SV_Rev'!I23</f>
        <v>1250</v>
      </c>
      <c r="CM22" s="33">
        <f>'11.PS_Rev'!I23</f>
        <v>799.99999999999989</v>
      </c>
      <c r="CN22" s="33">
        <f>'12.KCh_Rev'!I23</f>
        <v>950</v>
      </c>
      <c r="CO22" s="33">
        <f>'13.KS_Rev'!I23</f>
        <v>1500</v>
      </c>
      <c r="CP22" s="33">
        <f>'14.KP_Rev'!I23</f>
        <v>1100</v>
      </c>
      <c r="CQ22" s="33">
        <f>'15.PSH_Rev'!I23</f>
        <v>1030</v>
      </c>
      <c r="CR22" s="33">
        <f>'16.KK_Rev'!I23</f>
        <v>639.99999999999989</v>
      </c>
      <c r="CS22" s="33">
        <f>'17.PVH_Rev'!I23</f>
        <v>180</v>
      </c>
      <c r="CT22" s="33">
        <f>'18.KT_Rev'!I23</f>
        <v>900.00000000000023</v>
      </c>
      <c r="CU22" s="33">
        <f>'19.RT_Rev'!I23</f>
        <v>359.99999999999994</v>
      </c>
      <c r="CV22" s="33">
        <f>'20.MD_Rev'!I23</f>
        <v>180</v>
      </c>
      <c r="CW22" s="33">
        <f>'21.BM_Rev'!I23</f>
        <v>2600</v>
      </c>
      <c r="CX22" s="33">
        <f>'22.ST_Rev'!I23</f>
        <v>249.99999999999997</v>
      </c>
      <c r="CY22" s="33">
        <f>'23.KE_Rev'!I23</f>
        <v>90</v>
      </c>
      <c r="CZ22" s="33">
        <f>'24.PL_Rev'!I23</f>
        <v>340</v>
      </c>
      <c r="DA22" s="33">
        <f>'25.OM_Rev'!I23</f>
        <v>400</v>
      </c>
      <c r="DB22" s="33">
        <f t="shared" si="4"/>
        <v>98920</v>
      </c>
      <c r="DC22" s="33">
        <f>'02.PP_Rev'!U23</f>
        <v>55500</v>
      </c>
      <c r="DD22" s="33">
        <f>'03.KD_Rev'!V23</f>
        <v>5500</v>
      </c>
      <c r="DE22" s="33">
        <f>'04.KC_Rev'!AB23</f>
        <v>6500</v>
      </c>
      <c r="DF22" s="33">
        <f>'05.BT_Rev'!Y23</f>
        <v>4500</v>
      </c>
      <c r="DG22" s="33">
        <f>'06.PV_Rev'!X23</f>
        <v>1950</v>
      </c>
      <c r="DH22" s="33">
        <f>'07.SR_Rev'!W23</f>
        <v>4550</v>
      </c>
      <c r="DI22" s="33">
        <f>'08.KT_Rev'!S23</f>
        <v>1800</v>
      </c>
      <c r="DJ22" s="33">
        <f>'09.TK_Rev'!U23</f>
        <v>1500</v>
      </c>
      <c r="DK22" s="33">
        <f>'10.SV_Rev'!S23</f>
        <v>1500</v>
      </c>
      <c r="DL22" s="33">
        <f>'11.PS_Rev'!Q23</f>
        <v>1100</v>
      </c>
      <c r="DM22" s="33">
        <f>'12.KCh_Rev'!S23</f>
        <v>1200</v>
      </c>
      <c r="DN22" s="33">
        <f>'13.KS_Rev'!S23</f>
        <v>1700</v>
      </c>
      <c r="DO22" s="33">
        <f>'14.KP_Rev'!S23</f>
        <v>1350</v>
      </c>
      <c r="DP22" s="33">
        <f>'15.PSH_Rev'!O23</f>
        <v>1050</v>
      </c>
      <c r="DQ22" s="33">
        <f>'16.KK_Rev'!R23</f>
        <v>950</v>
      </c>
      <c r="DR22" s="33">
        <f>'17.PVH_Rev'!S23</f>
        <v>300</v>
      </c>
      <c r="DS22" s="33">
        <f>'18.KT_Rev'!Q23</f>
        <v>1350</v>
      </c>
      <c r="DT22" s="33">
        <f>'19.RT_Rev'!T23</f>
        <v>800</v>
      </c>
      <c r="DU22" s="33">
        <f>'20.MD_Rev'!P23</f>
        <v>300</v>
      </c>
      <c r="DV22" s="33">
        <f>'21.BM_Rev'!T23</f>
        <v>3600</v>
      </c>
      <c r="DW22" s="33">
        <f>'22.ST_Rev'!P23</f>
        <v>500</v>
      </c>
      <c r="DX22" s="33">
        <f>'23.KE_Rev'!M23</f>
        <v>120</v>
      </c>
      <c r="DY22" s="33">
        <f>'24.PL_Rev'!M23</f>
        <v>600</v>
      </c>
      <c r="DZ22" s="33">
        <f>'25.OM_Rev'!P23</f>
        <v>700</v>
      </c>
      <c r="EA22" s="33">
        <f t="shared" si="5"/>
        <v>131474.5</v>
      </c>
      <c r="EB22" s="33">
        <f>'02.PP_Rev'!AG23</f>
        <v>70000</v>
      </c>
      <c r="EC22" s="33">
        <f>'03.KD_Rev'!W23</f>
        <v>7600</v>
      </c>
      <c r="ED22" s="33">
        <f>'04.KC_Rev'!AC23</f>
        <v>9000</v>
      </c>
      <c r="EE22" s="33">
        <f>'05.BT_Rev'!Z23</f>
        <v>7000</v>
      </c>
      <c r="EF22" s="33">
        <f>'06.PV_Rev'!Y23</f>
        <v>2470</v>
      </c>
      <c r="EG22" s="33">
        <f>'07.SR_Rev'!X23</f>
        <v>7000</v>
      </c>
      <c r="EH22" s="33">
        <f>'08.KT_Rev'!T23</f>
        <v>2100</v>
      </c>
      <c r="EI22" s="33">
        <f>'09.TK_Rev'!V23</f>
        <v>2324.5</v>
      </c>
      <c r="EJ22" s="33">
        <f>'10.SV_Rev'!T23</f>
        <v>1700</v>
      </c>
      <c r="EK22" s="33">
        <f>'11.PS_Rev'!R23</f>
        <v>1400</v>
      </c>
      <c r="EL22" s="33">
        <f>'12.KCh_Rev'!T23</f>
        <v>1300</v>
      </c>
      <c r="EM22" s="33">
        <f>'13.KS_Rev'!T23</f>
        <v>2950</v>
      </c>
      <c r="EN22" s="33">
        <f>'14.KP_Rev'!T23</f>
        <v>2000</v>
      </c>
      <c r="EO22" s="33">
        <f>'15.PSH_Rev'!P23</f>
        <v>2200</v>
      </c>
      <c r="EP22" s="33">
        <f>'16.KK_Rev'!S23</f>
        <v>1150</v>
      </c>
      <c r="EQ22" s="33">
        <f>'17.PVH_Rev'!T23</f>
        <v>500</v>
      </c>
      <c r="ER22" s="33">
        <f>'18.KT_Rev'!R23</f>
        <v>1600</v>
      </c>
      <c r="ES22" s="33">
        <f>'19.RT_Rev'!U23</f>
        <v>1200</v>
      </c>
      <c r="ET22" s="33">
        <f>'20.MD_Rev'!Q23</f>
        <v>450</v>
      </c>
      <c r="EU22" s="33">
        <f>'21.BM_Rev'!U23</f>
        <v>5100</v>
      </c>
      <c r="EV22" s="33">
        <f>'22.ST_Rev'!Q23</f>
        <v>600</v>
      </c>
      <c r="EW22" s="33">
        <f>'23.KE_Rev'!N23</f>
        <v>220</v>
      </c>
      <c r="EX22" s="33">
        <f>'24.PL_Rev'!N23</f>
        <v>700</v>
      </c>
      <c r="EY22" s="33">
        <f>'25.OM_Rev'!Q23</f>
        <v>910</v>
      </c>
    </row>
    <row r="23" spans="1:155" ht="21.75" x14ac:dyDescent="0.65">
      <c r="A23" s="13"/>
      <c r="B23" s="14"/>
      <c r="C23" s="14">
        <v>7043</v>
      </c>
      <c r="D23" s="10" t="s">
        <v>20</v>
      </c>
      <c r="E23" s="5" t="s">
        <v>101</v>
      </c>
      <c r="F23" s="33">
        <f t="shared" si="0"/>
        <v>0</v>
      </c>
      <c r="G23" s="33">
        <f>'02.PP_Rev'!F24</f>
        <v>0</v>
      </c>
      <c r="H23" s="33">
        <f>'03.KD_Rev'!F24</f>
        <v>0</v>
      </c>
      <c r="I23" s="33">
        <f>'04.KC_Rev'!F24</f>
        <v>0</v>
      </c>
      <c r="J23" s="33">
        <f>'05.BT_Rev'!F24</f>
        <v>0</v>
      </c>
      <c r="K23" s="33">
        <f>'06.PV_Rev'!F24</f>
        <v>0</v>
      </c>
      <c r="L23" s="33">
        <f>'07.SR_Rev'!F24</f>
        <v>0</v>
      </c>
      <c r="M23" s="33">
        <f>'08.KT_Rev'!F24</f>
        <v>0</v>
      </c>
      <c r="N23" s="33">
        <f>'09.TK_Rev'!F24</f>
        <v>0</v>
      </c>
      <c r="O23" s="33">
        <f>'10.SV_Rev'!F24</f>
        <v>0</v>
      </c>
      <c r="P23" s="33">
        <f>'11.PS_Rev'!F24</f>
        <v>0</v>
      </c>
      <c r="Q23" s="33">
        <f>'12.KCh_Rev'!F24</f>
        <v>0</v>
      </c>
      <c r="R23" s="33">
        <f>'13.KS_Rev'!F24</f>
        <v>0</v>
      </c>
      <c r="S23" s="33">
        <f>'14.KP_Rev'!F24</f>
        <v>0</v>
      </c>
      <c r="T23" s="33">
        <f>'15.PSH_Rev'!F24</f>
        <v>0</v>
      </c>
      <c r="U23" s="33">
        <f>'16.KK_Rev'!F24</f>
        <v>0</v>
      </c>
      <c r="V23" s="33">
        <f>'17.PVH_Rev'!F24</f>
        <v>0</v>
      </c>
      <c r="W23" s="33">
        <f>'18.KT_Rev'!F24</f>
        <v>0</v>
      </c>
      <c r="X23" s="33">
        <f>'19.RT_Rev'!F24</f>
        <v>0</v>
      </c>
      <c r="Y23" s="33">
        <f>'20.MD_Rev'!F24</f>
        <v>0</v>
      </c>
      <c r="Z23" s="33">
        <f>'21.BM_Rev'!F24</f>
        <v>0</v>
      </c>
      <c r="AA23" s="33">
        <f>'22.ST_Rev'!F24</f>
        <v>0</v>
      </c>
      <c r="AB23" s="33">
        <f>'23.KE_Rev'!F24</f>
        <v>0</v>
      </c>
      <c r="AC23" s="33">
        <f>'24.PL_Rev'!F24</f>
        <v>0</v>
      </c>
      <c r="AD23" s="33">
        <f>'25.OM_Rev'!F24</f>
        <v>0</v>
      </c>
      <c r="AE23" s="33">
        <f t="shared" si="1"/>
        <v>0</v>
      </c>
      <c r="AF23" s="33">
        <f>'02.PP_Rev'!G24</f>
        <v>0</v>
      </c>
      <c r="AG23" s="33">
        <f>'03.KD_Rev'!G24</f>
        <v>0</v>
      </c>
      <c r="AH23" s="33">
        <f>'04.KC_Rev'!G24</f>
        <v>0</v>
      </c>
      <c r="AI23" s="33">
        <f>'05.BT_Rev'!G24</f>
        <v>0</v>
      </c>
      <c r="AJ23" s="33">
        <f>'06.PV_Rev'!G24</f>
        <v>0</v>
      </c>
      <c r="AK23" s="33">
        <f>'07.SR_Rev'!G24</f>
        <v>0</v>
      </c>
      <c r="AL23" s="33">
        <f>'08.KT_Rev'!G24</f>
        <v>0</v>
      </c>
      <c r="AM23" s="33">
        <f>'09.TK_Rev'!G24</f>
        <v>0</v>
      </c>
      <c r="AN23" s="33">
        <f>'10.SV_Rev'!G24</f>
        <v>0</v>
      </c>
      <c r="AO23" s="33">
        <f>'11.PS_Rev'!G24</f>
        <v>0</v>
      </c>
      <c r="AP23" s="33">
        <f>'12.KCh_Rev'!G24</f>
        <v>0</v>
      </c>
      <c r="AQ23" s="33">
        <f>'13.KS_Rev'!G24</f>
        <v>0</v>
      </c>
      <c r="AR23" s="33">
        <f>'14.KP_Rev'!G24</f>
        <v>0</v>
      </c>
      <c r="AS23" s="33">
        <f>'15.PSH_Rev'!G24</f>
        <v>0</v>
      </c>
      <c r="AT23" s="33">
        <f>'16.KK_Rev'!G24</f>
        <v>0</v>
      </c>
      <c r="AU23" s="33">
        <f>'17.PVH_Rev'!G24</f>
        <v>0</v>
      </c>
      <c r="AV23" s="33">
        <f>'18.KT_Rev'!G24</f>
        <v>0</v>
      </c>
      <c r="AW23" s="33">
        <f>'19.RT_Rev'!G24</f>
        <v>0</v>
      </c>
      <c r="AX23" s="33">
        <f>'20.MD_Rev'!G24</f>
        <v>0</v>
      </c>
      <c r="AY23" s="33">
        <f>'21.BM_Rev'!G24</f>
        <v>0</v>
      </c>
      <c r="AZ23" s="33">
        <f>'22.ST_Rev'!G24</f>
        <v>0</v>
      </c>
      <c r="BA23" s="33">
        <f>'23.KE_Rev'!G24</f>
        <v>0</v>
      </c>
      <c r="BB23" s="33">
        <f>'24.PL_Rev'!G24</f>
        <v>0</v>
      </c>
      <c r="BC23" s="33">
        <f>'25.OM_Rev'!G24</f>
        <v>0</v>
      </c>
      <c r="BD23" s="33">
        <f t="shared" si="2"/>
        <v>0</v>
      </c>
      <c r="BE23" s="33">
        <f>'02.PP_Rev'!H24</f>
        <v>0</v>
      </c>
      <c r="BF23" s="33">
        <f>'03.KD_Rev'!H24</f>
        <v>0</v>
      </c>
      <c r="BG23" s="33">
        <f>'04.KC_Rev'!H24</f>
        <v>0</v>
      </c>
      <c r="BH23" s="33">
        <f>'05.BT_Rev'!H24</f>
        <v>0</v>
      </c>
      <c r="BI23" s="33">
        <f>'06.PV_Rev'!H24</f>
        <v>0</v>
      </c>
      <c r="BJ23" s="33">
        <f>'07.SR_Rev'!H24</f>
        <v>0</v>
      </c>
      <c r="BK23" s="33">
        <f>'08.KT_Rev'!H24</f>
        <v>0</v>
      </c>
      <c r="BL23" s="33">
        <f>'09.TK_Rev'!H24</f>
        <v>0</v>
      </c>
      <c r="BM23" s="33">
        <f>'10.SV_Rev'!H24</f>
        <v>0</v>
      </c>
      <c r="BN23" s="33">
        <f>'11.PS_Rev'!H24</f>
        <v>0</v>
      </c>
      <c r="BO23" s="33">
        <f>'12.KCh_Rev'!H24</f>
        <v>0</v>
      </c>
      <c r="BP23" s="33">
        <f>'13.KS_Rev'!H24</f>
        <v>0</v>
      </c>
      <c r="BQ23" s="33">
        <f>'14.KP_Rev'!H24</f>
        <v>0</v>
      </c>
      <c r="BR23" s="33">
        <f>'15.PSH_Rev'!H24</f>
        <v>0</v>
      </c>
      <c r="BS23" s="33">
        <f>'16.KK_Rev'!H24</f>
        <v>0</v>
      </c>
      <c r="BT23" s="33">
        <f>'17.PVH_Rev'!H24</f>
        <v>0</v>
      </c>
      <c r="BU23" s="33">
        <f>'18.KT_Rev'!H24</f>
        <v>0</v>
      </c>
      <c r="BV23" s="33">
        <f>'19.RT_Rev'!H24</f>
        <v>0</v>
      </c>
      <c r="BW23" s="33">
        <f>'20.MD_Rev'!H24</f>
        <v>0</v>
      </c>
      <c r="BX23" s="33">
        <f>'21.BM_Rev'!H24</f>
        <v>0</v>
      </c>
      <c r="BY23" s="33">
        <f>'22.ST_Rev'!H24</f>
        <v>0</v>
      </c>
      <c r="BZ23" s="33">
        <f>'23.KE_Rev'!H24</f>
        <v>0</v>
      </c>
      <c r="CA23" s="33">
        <f>'24.PL_Rev'!H24</f>
        <v>0</v>
      </c>
      <c r="CB23" s="33">
        <f>'25.OM_Rev'!H24</f>
        <v>0</v>
      </c>
      <c r="CC23" s="33">
        <f t="shared" si="3"/>
        <v>0</v>
      </c>
      <c r="CD23" s="33">
        <f>'02.PP_Rev'!I24</f>
        <v>0</v>
      </c>
      <c r="CE23" s="33">
        <f>'03.KD_Rev'!I24</f>
        <v>0</v>
      </c>
      <c r="CF23" s="33">
        <f>'04.KC_Rev'!I24</f>
        <v>0</v>
      </c>
      <c r="CG23" s="33">
        <f>'05.BT_Rev'!I24</f>
        <v>0</v>
      </c>
      <c r="CH23" s="33">
        <f>'06.PV_Rev'!I24</f>
        <v>0</v>
      </c>
      <c r="CI23" s="33">
        <f>'07.SR_Rev'!I24</f>
        <v>0</v>
      </c>
      <c r="CJ23" s="33">
        <f>'08.KT_Rev'!I24</f>
        <v>0</v>
      </c>
      <c r="CK23" s="33">
        <f>'09.TK_Rev'!I24</f>
        <v>0</v>
      </c>
      <c r="CL23" s="33">
        <f>'10.SV_Rev'!I24</f>
        <v>0</v>
      </c>
      <c r="CM23" s="33">
        <f>'11.PS_Rev'!I24</f>
        <v>0</v>
      </c>
      <c r="CN23" s="33">
        <f>'12.KCh_Rev'!I24</f>
        <v>0</v>
      </c>
      <c r="CO23" s="33">
        <f>'13.KS_Rev'!I24</f>
        <v>0</v>
      </c>
      <c r="CP23" s="33">
        <f>'14.KP_Rev'!I24</f>
        <v>0</v>
      </c>
      <c r="CQ23" s="33">
        <f>'15.PSH_Rev'!I24</f>
        <v>0</v>
      </c>
      <c r="CR23" s="33">
        <f>'16.KK_Rev'!I24</f>
        <v>0</v>
      </c>
      <c r="CS23" s="33">
        <f>'17.PVH_Rev'!I24</f>
        <v>0</v>
      </c>
      <c r="CT23" s="33">
        <f>'18.KT_Rev'!I24</f>
        <v>0</v>
      </c>
      <c r="CU23" s="33">
        <f>'19.RT_Rev'!I24</f>
        <v>0</v>
      </c>
      <c r="CV23" s="33">
        <f>'20.MD_Rev'!I24</f>
        <v>0</v>
      </c>
      <c r="CW23" s="33">
        <f>'21.BM_Rev'!I24</f>
        <v>0</v>
      </c>
      <c r="CX23" s="33">
        <f>'22.ST_Rev'!I24</f>
        <v>0</v>
      </c>
      <c r="CY23" s="33">
        <f>'23.KE_Rev'!I24</f>
        <v>0</v>
      </c>
      <c r="CZ23" s="33">
        <f>'24.PL_Rev'!I24</f>
        <v>0</v>
      </c>
      <c r="DA23" s="33">
        <f>'25.OM_Rev'!I24</f>
        <v>0</v>
      </c>
      <c r="DB23" s="33">
        <f t="shared" si="4"/>
        <v>0</v>
      </c>
      <c r="DC23" s="33">
        <f>'02.PP_Rev'!U24</f>
        <v>0</v>
      </c>
      <c r="DD23" s="33">
        <f>'03.KD_Rev'!V24</f>
        <v>0</v>
      </c>
      <c r="DE23" s="33">
        <f>'04.KC_Rev'!AB24</f>
        <v>0</v>
      </c>
      <c r="DF23" s="33">
        <f>'05.BT_Rev'!Y24</f>
        <v>0</v>
      </c>
      <c r="DG23" s="33">
        <f>'06.PV_Rev'!X24</f>
        <v>0</v>
      </c>
      <c r="DH23" s="33">
        <f>'07.SR_Rev'!W24</f>
        <v>0</v>
      </c>
      <c r="DI23" s="33">
        <f>'08.KT_Rev'!S24</f>
        <v>0</v>
      </c>
      <c r="DJ23" s="33">
        <f>'09.TK_Rev'!U24</f>
        <v>0</v>
      </c>
      <c r="DK23" s="33">
        <f>'10.SV_Rev'!S24</f>
        <v>0</v>
      </c>
      <c r="DL23" s="33">
        <f>'11.PS_Rev'!Q24</f>
        <v>0</v>
      </c>
      <c r="DM23" s="33">
        <f>'12.KCh_Rev'!S24</f>
        <v>0</v>
      </c>
      <c r="DN23" s="33">
        <f>'13.KS_Rev'!S24</f>
        <v>0</v>
      </c>
      <c r="DO23" s="33">
        <f>'14.KP_Rev'!S24</f>
        <v>0</v>
      </c>
      <c r="DP23" s="33">
        <f>'15.PSH_Rev'!O24</f>
        <v>0</v>
      </c>
      <c r="DQ23" s="33">
        <f>'16.KK_Rev'!R24</f>
        <v>0</v>
      </c>
      <c r="DR23" s="33">
        <f>'17.PVH_Rev'!S24</f>
        <v>0</v>
      </c>
      <c r="DS23" s="33">
        <f>'18.KT_Rev'!Q24</f>
        <v>0</v>
      </c>
      <c r="DT23" s="33">
        <f>'19.RT_Rev'!T24</f>
        <v>0</v>
      </c>
      <c r="DU23" s="33">
        <f>'20.MD_Rev'!P24</f>
        <v>0</v>
      </c>
      <c r="DV23" s="33">
        <f>'21.BM_Rev'!T24</f>
        <v>0</v>
      </c>
      <c r="DW23" s="33">
        <f>'22.ST_Rev'!P24</f>
        <v>0</v>
      </c>
      <c r="DX23" s="33">
        <f>'23.KE_Rev'!M24</f>
        <v>0</v>
      </c>
      <c r="DY23" s="33">
        <f>'24.PL_Rev'!M24</f>
        <v>0</v>
      </c>
      <c r="DZ23" s="33">
        <f>'25.OM_Rev'!P24</f>
        <v>0</v>
      </c>
      <c r="EA23" s="33">
        <f t="shared" si="5"/>
        <v>0</v>
      </c>
      <c r="EB23" s="33">
        <f>'02.PP_Rev'!AG24</f>
        <v>0</v>
      </c>
      <c r="EC23" s="33">
        <f>'03.KD_Rev'!W24</f>
        <v>0</v>
      </c>
      <c r="ED23" s="33">
        <f>'04.KC_Rev'!AC24</f>
        <v>0</v>
      </c>
      <c r="EE23" s="33">
        <f>'05.BT_Rev'!Z24</f>
        <v>0</v>
      </c>
      <c r="EF23" s="33">
        <f>'06.PV_Rev'!Y24</f>
        <v>0</v>
      </c>
      <c r="EG23" s="33">
        <f>'07.SR_Rev'!X24</f>
        <v>0</v>
      </c>
      <c r="EH23" s="33">
        <f>'08.KT_Rev'!T24</f>
        <v>0</v>
      </c>
      <c r="EI23" s="33">
        <f>'09.TK_Rev'!V24</f>
        <v>0</v>
      </c>
      <c r="EJ23" s="33">
        <f>'10.SV_Rev'!T24</f>
        <v>0</v>
      </c>
      <c r="EK23" s="33">
        <f>'11.PS_Rev'!R24</f>
        <v>0</v>
      </c>
      <c r="EL23" s="33">
        <f>'12.KCh_Rev'!T24</f>
        <v>0</v>
      </c>
      <c r="EM23" s="33">
        <f>'13.KS_Rev'!T24</f>
        <v>0</v>
      </c>
      <c r="EN23" s="33">
        <f>'14.KP_Rev'!T24</f>
        <v>0</v>
      </c>
      <c r="EO23" s="33">
        <f>'15.PSH_Rev'!P24</f>
        <v>0</v>
      </c>
      <c r="EP23" s="33">
        <f>'16.KK_Rev'!S24</f>
        <v>0</v>
      </c>
      <c r="EQ23" s="33">
        <f>'17.PVH_Rev'!T24</f>
        <v>0</v>
      </c>
      <c r="ER23" s="33">
        <f>'18.KT_Rev'!R24</f>
        <v>0</v>
      </c>
      <c r="ES23" s="33">
        <f>'19.RT_Rev'!U24</f>
        <v>0</v>
      </c>
      <c r="ET23" s="33">
        <f>'20.MD_Rev'!Q24</f>
        <v>0</v>
      </c>
      <c r="EU23" s="33">
        <f>'21.BM_Rev'!U24</f>
        <v>0</v>
      </c>
      <c r="EV23" s="33">
        <f>'22.ST_Rev'!Q24</f>
        <v>0</v>
      </c>
      <c r="EW23" s="33">
        <f>'23.KE_Rev'!N24</f>
        <v>0</v>
      </c>
      <c r="EX23" s="33">
        <f>'24.PL_Rev'!N24</f>
        <v>0</v>
      </c>
      <c r="EY23" s="33">
        <f>'25.OM_Rev'!Q24</f>
        <v>0</v>
      </c>
    </row>
    <row r="24" spans="1:155" ht="21.75" x14ac:dyDescent="0.65">
      <c r="A24" s="13"/>
      <c r="B24" s="30">
        <v>707</v>
      </c>
      <c r="C24" s="30"/>
      <c r="D24" s="10" t="s">
        <v>359</v>
      </c>
      <c r="E24" s="7" t="s">
        <v>360</v>
      </c>
      <c r="F24" s="33">
        <f t="shared" si="0"/>
        <v>0</v>
      </c>
      <c r="G24" s="33">
        <f>'02.PP_Rev'!F25</f>
        <v>0</v>
      </c>
      <c r="H24" s="33">
        <f>'03.KD_Rev'!F25</f>
        <v>0</v>
      </c>
      <c r="I24" s="33">
        <f>'04.KC_Rev'!F25</f>
        <v>0</v>
      </c>
      <c r="J24" s="33">
        <f>'05.BT_Rev'!F25</f>
        <v>0</v>
      </c>
      <c r="K24" s="33">
        <f>'06.PV_Rev'!F25</f>
        <v>0</v>
      </c>
      <c r="L24" s="33">
        <f>'07.SR_Rev'!F25</f>
        <v>0</v>
      </c>
      <c r="M24" s="33">
        <f>'08.KT_Rev'!F25</f>
        <v>0</v>
      </c>
      <c r="N24" s="33">
        <f>'09.TK_Rev'!F25</f>
        <v>0</v>
      </c>
      <c r="O24" s="33">
        <f>'10.SV_Rev'!F25</f>
        <v>0</v>
      </c>
      <c r="P24" s="33">
        <f>'11.PS_Rev'!F25</f>
        <v>0</v>
      </c>
      <c r="Q24" s="33">
        <f>'12.KCh_Rev'!F25</f>
        <v>0</v>
      </c>
      <c r="R24" s="33">
        <f>'13.KS_Rev'!F25</f>
        <v>0</v>
      </c>
      <c r="S24" s="33">
        <f>'14.KP_Rev'!F25</f>
        <v>0</v>
      </c>
      <c r="T24" s="33">
        <f>'15.PSH_Rev'!F25</f>
        <v>0</v>
      </c>
      <c r="U24" s="33">
        <f>'16.KK_Rev'!F25</f>
        <v>0</v>
      </c>
      <c r="V24" s="33">
        <f>'17.PVH_Rev'!F25</f>
        <v>0</v>
      </c>
      <c r="W24" s="33">
        <f>'18.KT_Rev'!F25</f>
        <v>0</v>
      </c>
      <c r="X24" s="33">
        <f>'19.RT_Rev'!F25</f>
        <v>0</v>
      </c>
      <c r="Y24" s="33">
        <f>'20.MD_Rev'!F25</f>
        <v>0</v>
      </c>
      <c r="Z24" s="33">
        <f>'21.BM_Rev'!F25</f>
        <v>0</v>
      </c>
      <c r="AA24" s="33">
        <f>'22.ST_Rev'!F25</f>
        <v>0</v>
      </c>
      <c r="AB24" s="33">
        <f>'23.KE_Rev'!F25</f>
        <v>0</v>
      </c>
      <c r="AC24" s="33">
        <f>'24.PL_Rev'!F25</f>
        <v>0</v>
      </c>
      <c r="AD24" s="33">
        <f>'25.OM_Rev'!F25</f>
        <v>0</v>
      </c>
      <c r="AE24" s="33">
        <f t="shared" si="1"/>
        <v>0</v>
      </c>
      <c r="AF24" s="33">
        <f>'02.PP_Rev'!G25</f>
        <v>0</v>
      </c>
      <c r="AG24" s="33">
        <f>'03.KD_Rev'!G25</f>
        <v>0</v>
      </c>
      <c r="AH24" s="33">
        <f>'04.KC_Rev'!G25</f>
        <v>0</v>
      </c>
      <c r="AI24" s="33">
        <f>'05.BT_Rev'!G25</f>
        <v>0</v>
      </c>
      <c r="AJ24" s="33">
        <f>'06.PV_Rev'!G25</f>
        <v>0</v>
      </c>
      <c r="AK24" s="33">
        <f>'07.SR_Rev'!G25</f>
        <v>0</v>
      </c>
      <c r="AL24" s="33">
        <f>'08.KT_Rev'!G25</f>
        <v>0</v>
      </c>
      <c r="AM24" s="33">
        <f>'09.TK_Rev'!G25</f>
        <v>0</v>
      </c>
      <c r="AN24" s="33">
        <f>'10.SV_Rev'!G25</f>
        <v>0</v>
      </c>
      <c r="AO24" s="33">
        <f>'11.PS_Rev'!G25</f>
        <v>0</v>
      </c>
      <c r="AP24" s="33">
        <f>'12.KCh_Rev'!G25</f>
        <v>0</v>
      </c>
      <c r="AQ24" s="33">
        <f>'13.KS_Rev'!G25</f>
        <v>0</v>
      </c>
      <c r="AR24" s="33">
        <f>'14.KP_Rev'!G25</f>
        <v>0</v>
      </c>
      <c r="AS24" s="33">
        <f>'15.PSH_Rev'!G25</f>
        <v>0</v>
      </c>
      <c r="AT24" s="33">
        <f>'16.KK_Rev'!G25</f>
        <v>0</v>
      </c>
      <c r="AU24" s="33">
        <f>'17.PVH_Rev'!G25</f>
        <v>0</v>
      </c>
      <c r="AV24" s="33">
        <f>'18.KT_Rev'!G25</f>
        <v>0</v>
      </c>
      <c r="AW24" s="33">
        <f>'19.RT_Rev'!G25</f>
        <v>0</v>
      </c>
      <c r="AX24" s="33">
        <f>'20.MD_Rev'!G25</f>
        <v>0</v>
      </c>
      <c r="AY24" s="33">
        <f>'21.BM_Rev'!G25</f>
        <v>0</v>
      </c>
      <c r="AZ24" s="33">
        <f>'22.ST_Rev'!G25</f>
        <v>0</v>
      </c>
      <c r="BA24" s="33">
        <f>'23.KE_Rev'!G25</f>
        <v>0</v>
      </c>
      <c r="BB24" s="33">
        <f>'24.PL_Rev'!G25</f>
        <v>0</v>
      </c>
      <c r="BC24" s="33">
        <f>'25.OM_Rev'!G25</f>
        <v>0</v>
      </c>
      <c r="BD24" s="33">
        <f t="shared" si="2"/>
        <v>0</v>
      </c>
      <c r="BE24" s="33">
        <f>'02.PP_Rev'!H25</f>
        <v>0</v>
      </c>
      <c r="BF24" s="33">
        <f>'03.KD_Rev'!H25</f>
        <v>0</v>
      </c>
      <c r="BG24" s="33">
        <f>'04.KC_Rev'!H25</f>
        <v>0</v>
      </c>
      <c r="BH24" s="33">
        <f>'05.BT_Rev'!H25</f>
        <v>0</v>
      </c>
      <c r="BI24" s="33">
        <f>'06.PV_Rev'!H25</f>
        <v>0</v>
      </c>
      <c r="BJ24" s="33">
        <f>'07.SR_Rev'!H25</f>
        <v>0</v>
      </c>
      <c r="BK24" s="33">
        <f>'08.KT_Rev'!H25</f>
        <v>0</v>
      </c>
      <c r="BL24" s="33">
        <f>'09.TK_Rev'!H25</f>
        <v>0</v>
      </c>
      <c r="BM24" s="33">
        <f>'10.SV_Rev'!H25</f>
        <v>0</v>
      </c>
      <c r="BN24" s="33">
        <f>'11.PS_Rev'!H25</f>
        <v>0</v>
      </c>
      <c r="BO24" s="33">
        <f>'12.KCh_Rev'!H25</f>
        <v>0</v>
      </c>
      <c r="BP24" s="33">
        <f>'13.KS_Rev'!H25</f>
        <v>0</v>
      </c>
      <c r="BQ24" s="33">
        <f>'14.KP_Rev'!H25</f>
        <v>0</v>
      </c>
      <c r="BR24" s="33">
        <f>'15.PSH_Rev'!H25</f>
        <v>0</v>
      </c>
      <c r="BS24" s="33">
        <f>'16.KK_Rev'!H25</f>
        <v>0</v>
      </c>
      <c r="BT24" s="33">
        <f>'17.PVH_Rev'!H25</f>
        <v>0</v>
      </c>
      <c r="BU24" s="33">
        <f>'18.KT_Rev'!H25</f>
        <v>0</v>
      </c>
      <c r="BV24" s="33">
        <f>'19.RT_Rev'!H25</f>
        <v>0</v>
      </c>
      <c r="BW24" s="33">
        <f>'20.MD_Rev'!H25</f>
        <v>0</v>
      </c>
      <c r="BX24" s="33">
        <f>'21.BM_Rev'!H25</f>
        <v>0</v>
      </c>
      <c r="BY24" s="33">
        <f>'22.ST_Rev'!H25</f>
        <v>0</v>
      </c>
      <c r="BZ24" s="33">
        <f>'23.KE_Rev'!H25</f>
        <v>0</v>
      </c>
      <c r="CA24" s="33">
        <f>'24.PL_Rev'!H25</f>
        <v>0</v>
      </c>
      <c r="CB24" s="33">
        <f>'25.OM_Rev'!H25</f>
        <v>0</v>
      </c>
      <c r="CC24" s="33">
        <f t="shared" si="3"/>
        <v>25659</v>
      </c>
      <c r="CD24" s="33">
        <f>'02.PP_Rev'!I25</f>
        <v>24000</v>
      </c>
      <c r="CE24" s="33">
        <f>'03.KD_Rev'!I25</f>
        <v>150</v>
      </c>
      <c r="CF24" s="33">
        <f>'04.KC_Rev'!I25</f>
        <v>100</v>
      </c>
      <c r="CG24" s="33">
        <f>'05.BT_Rev'!I25</f>
        <v>400</v>
      </c>
      <c r="CH24" s="33">
        <f>'06.PV_Rev'!I25</f>
        <v>10.000000000000002</v>
      </c>
      <c r="CI24" s="33">
        <f>'07.SR_Rev'!I25</f>
        <v>607.00000000000011</v>
      </c>
      <c r="CJ24" s="33">
        <f>'08.KT_Rev'!I25</f>
        <v>19.999999999999996</v>
      </c>
      <c r="CK24" s="33">
        <f>'09.TK_Rev'!I25</f>
        <v>20.000000000000004</v>
      </c>
      <c r="CL24" s="33">
        <f>'10.SV_Rev'!I25</f>
        <v>50.999999999999993</v>
      </c>
      <c r="CM24" s="33">
        <f>'11.PS_Rev'!I25</f>
        <v>15.5</v>
      </c>
      <c r="CN24" s="33">
        <f>'12.KCh_Rev'!I25</f>
        <v>9.9999999999999964</v>
      </c>
      <c r="CO24" s="33">
        <f>'13.KS_Rev'!I25</f>
        <v>50</v>
      </c>
      <c r="CP24" s="33">
        <f>'14.KP_Rev'!I25</f>
        <v>40</v>
      </c>
      <c r="CQ24" s="33">
        <f>'15.PSH_Rev'!I25</f>
        <v>30</v>
      </c>
      <c r="CR24" s="33">
        <f>'16.KK_Rev'!I25</f>
        <v>40</v>
      </c>
      <c r="CS24" s="33">
        <f>'17.PVH_Rev'!I25</f>
        <v>2</v>
      </c>
      <c r="CT24" s="33">
        <f>'18.KT_Rev'!I25</f>
        <v>30</v>
      </c>
      <c r="CU24" s="33">
        <f>'19.RT_Rev'!I25</f>
        <v>20</v>
      </c>
      <c r="CV24" s="33">
        <f>'20.MD_Rev'!I25</f>
        <v>2.0000000000000004</v>
      </c>
      <c r="CW24" s="33">
        <f>'21.BM_Rev'!I25</f>
        <v>20</v>
      </c>
      <c r="CX24" s="33">
        <f>'22.ST_Rev'!I25</f>
        <v>22.000000000000004</v>
      </c>
      <c r="CY24" s="33">
        <f>'23.KE_Rev'!I25</f>
        <v>7.5</v>
      </c>
      <c r="CZ24" s="33">
        <f>'24.PL_Rev'!I25</f>
        <v>10</v>
      </c>
      <c r="DA24" s="33">
        <f>'25.OM_Rev'!I25</f>
        <v>2.0000000000000004</v>
      </c>
      <c r="DB24" s="33">
        <f t="shared" si="4"/>
        <v>56404.5</v>
      </c>
      <c r="DC24" s="33">
        <f>'02.PP_Rev'!U25</f>
        <v>48500</v>
      </c>
      <c r="DD24" s="33">
        <f>'03.KD_Rev'!V25</f>
        <v>350</v>
      </c>
      <c r="DE24" s="33">
        <f>'04.KC_Rev'!AB25</f>
        <v>100</v>
      </c>
      <c r="DF24" s="33">
        <f>'05.BT_Rev'!Y25</f>
        <v>600</v>
      </c>
      <c r="DG24" s="33">
        <f>'06.PV_Rev'!X25</f>
        <v>17</v>
      </c>
      <c r="DH24" s="33">
        <f>'07.SR_Rev'!W25</f>
        <v>4000</v>
      </c>
      <c r="DI24" s="33">
        <f>'08.KT_Rev'!S25</f>
        <v>95</v>
      </c>
      <c r="DJ24" s="33">
        <f>'09.TK_Rev'!U25</f>
        <v>80</v>
      </c>
      <c r="DK24" s="33">
        <f>'10.SV_Rev'!S25</f>
        <v>190</v>
      </c>
      <c r="DL24" s="33">
        <f>'11.PS_Rev'!Q25</f>
        <v>32</v>
      </c>
      <c r="DM24" s="33">
        <f>'12.KCh_Rev'!S25</f>
        <v>60</v>
      </c>
      <c r="DN24" s="33">
        <f>'13.KS_Rev'!S25</f>
        <v>60</v>
      </c>
      <c r="DO24" s="33">
        <f>'14.KP_Rev'!S25</f>
        <v>90.5</v>
      </c>
      <c r="DP24" s="33">
        <f>'15.PSH_Rev'!O25</f>
        <v>1000</v>
      </c>
      <c r="DQ24" s="33">
        <f>'16.KK_Rev'!R25</f>
        <v>210</v>
      </c>
      <c r="DR24" s="33">
        <f>'17.PVH_Rev'!S25</f>
        <v>11</v>
      </c>
      <c r="DS24" s="33">
        <f>'18.KT_Rev'!Q25</f>
        <v>42</v>
      </c>
      <c r="DT24" s="33">
        <f>'19.RT_Rev'!T25</f>
        <v>130</v>
      </c>
      <c r="DU24" s="33">
        <f>'20.MD_Rev'!P25</f>
        <v>42</v>
      </c>
      <c r="DV24" s="33">
        <f>'21.BM_Rev'!T25</f>
        <v>600</v>
      </c>
      <c r="DW24" s="33">
        <f>'22.ST_Rev'!P25</f>
        <v>80</v>
      </c>
      <c r="DX24" s="33">
        <f>'23.KE_Rev'!M25</f>
        <v>75</v>
      </c>
      <c r="DY24" s="33">
        <f>'24.PL_Rev'!M25</f>
        <v>30</v>
      </c>
      <c r="DZ24" s="33">
        <f>'25.OM_Rev'!P25</f>
        <v>10</v>
      </c>
      <c r="EA24" s="33">
        <f t="shared" si="5"/>
        <v>82554</v>
      </c>
      <c r="EB24" s="33">
        <f>'02.PP_Rev'!AG25</f>
        <v>70000</v>
      </c>
      <c r="EC24" s="33">
        <f>'03.KD_Rev'!W25</f>
        <v>570</v>
      </c>
      <c r="ED24" s="33">
        <f>'04.KC_Rev'!AC25</f>
        <v>450</v>
      </c>
      <c r="EE24" s="33">
        <f>'05.BT_Rev'!Z25</f>
        <v>1125</v>
      </c>
      <c r="EF24" s="33">
        <f>'06.PV_Rev'!Y25</f>
        <v>26</v>
      </c>
      <c r="EG24" s="33">
        <f>'07.SR_Rev'!X25</f>
        <v>4600</v>
      </c>
      <c r="EH24" s="33">
        <f>'08.KT_Rev'!T25</f>
        <v>140</v>
      </c>
      <c r="EI24" s="33">
        <f>'09.TK_Rev'!V25</f>
        <v>80</v>
      </c>
      <c r="EJ24" s="33">
        <f>'10.SV_Rev'!T25</f>
        <v>420</v>
      </c>
      <c r="EK24" s="33">
        <f>'11.PS_Rev'!R25</f>
        <v>60</v>
      </c>
      <c r="EL24" s="33">
        <f>'12.KCh_Rev'!T25</f>
        <v>75</v>
      </c>
      <c r="EM24" s="33">
        <f>'13.KS_Rev'!T25</f>
        <v>140</v>
      </c>
      <c r="EN24" s="33">
        <f>'14.KP_Rev'!T25</f>
        <v>100</v>
      </c>
      <c r="EO24" s="33">
        <f>'15.PSH_Rev'!P25</f>
        <v>3100</v>
      </c>
      <c r="EP24" s="33">
        <f>'16.KK_Rev'!S25</f>
        <v>210</v>
      </c>
      <c r="EQ24" s="33">
        <f>'17.PVH_Rev'!T25</f>
        <v>18</v>
      </c>
      <c r="ER24" s="33">
        <f>'18.KT_Rev'!R25</f>
        <v>100</v>
      </c>
      <c r="ES24" s="33">
        <f>'19.RT_Rev'!U25</f>
        <v>100</v>
      </c>
      <c r="ET24" s="33">
        <f>'20.MD_Rev'!Q25</f>
        <v>35</v>
      </c>
      <c r="EU24" s="33">
        <f>'21.BM_Rev'!U25</f>
        <v>900</v>
      </c>
      <c r="EV24" s="33">
        <f>'22.ST_Rev'!Q25</f>
        <v>80</v>
      </c>
      <c r="EW24" s="33">
        <f>'23.KE_Rev'!N25</f>
        <v>130</v>
      </c>
      <c r="EX24" s="33">
        <f>'24.PL_Rev'!N25</f>
        <v>65</v>
      </c>
      <c r="EY24" s="33">
        <f>'25.OM_Rev'!Q25</f>
        <v>30</v>
      </c>
    </row>
    <row r="25" spans="1:155" ht="21.75" x14ac:dyDescent="0.65">
      <c r="A25" s="13"/>
      <c r="B25" s="30"/>
      <c r="C25" s="30">
        <v>7071</v>
      </c>
      <c r="D25" s="10" t="s">
        <v>361</v>
      </c>
      <c r="E25" s="7" t="s">
        <v>362</v>
      </c>
      <c r="F25" s="33">
        <f t="shared" si="0"/>
        <v>0</v>
      </c>
      <c r="G25" s="33">
        <f>'02.PP_Rev'!F26</f>
        <v>0</v>
      </c>
      <c r="H25" s="33">
        <f>'03.KD_Rev'!F26</f>
        <v>0</v>
      </c>
      <c r="I25" s="33">
        <f>'04.KC_Rev'!F26</f>
        <v>0</v>
      </c>
      <c r="J25" s="33">
        <f>'05.BT_Rev'!F26</f>
        <v>0</v>
      </c>
      <c r="K25" s="33">
        <f>'06.PV_Rev'!F26</f>
        <v>0</v>
      </c>
      <c r="L25" s="33">
        <f>'07.SR_Rev'!F26</f>
        <v>0</v>
      </c>
      <c r="M25" s="33">
        <f>'08.KT_Rev'!F26</f>
        <v>0</v>
      </c>
      <c r="N25" s="33">
        <f>'09.TK_Rev'!F26</f>
        <v>0</v>
      </c>
      <c r="O25" s="33">
        <f>'10.SV_Rev'!F26</f>
        <v>0</v>
      </c>
      <c r="P25" s="33">
        <f>'11.PS_Rev'!F26</f>
        <v>0</v>
      </c>
      <c r="Q25" s="33">
        <f>'12.KCh_Rev'!F26</f>
        <v>0</v>
      </c>
      <c r="R25" s="33">
        <f>'13.KS_Rev'!F26</f>
        <v>0</v>
      </c>
      <c r="S25" s="33">
        <f>'14.KP_Rev'!F26</f>
        <v>0</v>
      </c>
      <c r="T25" s="33">
        <f>'15.PSH_Rev'!F26</f>
        <v>0</v>
      </c>
      <c r="U25" s="33">
        <f>'16.KK_Rev'!F26</f>
        <v>0</v>
      </c>
      <c r="V25" s="33">
        <f>'17.PVH_Rev'!F26</f>
        <v>0</v>
      </c>
      <c r="W25" s="33">
        <f>'18.KT_Rev'!F26</f>
        <v>0</v>
      </c>
      <c r="X25" s="33">
        <f>'19.RT_Rev'!F26</f>
        <v>0</v>
      </c>
      <c r="Y25" s="33">
        <f>'20.MD_Rev'!F26</f>
        <v>0</v>
      </c>
      <c r="Z25" s="33">
        <f>'21.BM_Rev'!F26</f>
        <v>0</v>
      </c>
      <c r="AA25" s="33">
        <f>'22.ST_Rev'!F26</f>
        <v>0</v>
      </c>
      <c r="AB25" s="33">
        <f>'23.KE_Rev'!F26</f>
        <v>0</v>
      </c>
      <c r="AC25" s="33">
        <f>'24.PL_Rev'!F26</f>
        <v>0</v>
      </c>
      <c r="AD25" s="33">
        <f>'25.OM_Rev'!F26</f>
        <v>0</v>
      </c>
      <c r="AE25" s="33">
        <f t="shared" si="1"/>
        <v>0</v>
      </c>
      <c r="AF25" s="33">
        <f>'02.PP_Rev'!G26</f>
        <v>0</v>
      </c>
      <c r="AG25" s="33">
        <f>'03.KD_Rev'!G26</f>
        <v>0</v>
      </c>
      <c r="AH25" s="33">
        <f>'04.KC_Rev'!G26</f>
        <v>0</v>
      </c>
      <c r="AI25" s="33">
        <f>'05.BT_Rev'!G26</f>
        <v>0</v>
      </c>
      <c r="AJ25" s="33">
        <f>'06.PV_Rev'!G26</f>
        <v>0</v>
      </c>
      <c r="AK25" s="33">
        <f>'07.SR_Rev'!G26</f>
        <v>0</v>
      </c>
      <c r="AL25" s="33">
        <f>'08.KT_Rev'!G26</f>
        <v>0</v>
      </c>
      <c r="AM25" s="33">
        <f>'09.TK_Rev'!G26</f>
        <v>0</v>
      </c>
      <c r="AN25" s="33">
        <f>'10.SV_Rev'!G26</f>
        <v>0</v>
      </c>
      <c r="AO25" s="33">
        <f>'11.PS_Rev'!G26</f>
        <v>0</v>
      </c>
      <c r="AP25" s="33">
        <f>'12.KCh_Rev'!G26</f>
        <v>0</v>
      </c>
      <c r="AQ25" s="33">
        <f>'13.KS_Rev'!G26</f>
        <v>0</v>
      </c>
      <c r="AR25" s="33">
        <f>'14.KP_Rev'!G26</f>
        <v>0</v>
      </c>
      <c r="AS25" s="33">
        <f>'15.PSH_Rev'!G26</f>
        <v>0</v>
      </c>
      <c r="AT25" s="33">
        <f>'16.KK_Rev'!G26</f>
        <v>0</v>
      </c>
      <c r="AU25" s="33">
        <f>'17.PVH_Rev'!G26</f>
        <v>0</v>
      </c>
      <c r="AV25" s="33">
        <f>'18.KT_Rev'!G26</f>
        <v>0</v>
      </c>
      <c r="AW25" s="33">
        <f>'19.RT_Rev'!G26</f>
        <v>0</v>
      </c>
      <c r="AX25" s="33">
        <f>'20.MD_Rev'!G26</f>
        <v>0</v>
      </c>
      <c r="AY25" s="33">
        <f>'21.BM_Rev'!G26</f>
        <v>0</v>
      </c>
      <c r="AZ25" s="33">
        <f>'22.ST_Rev'!G26</f>
        <v>0</v>
      </c>
      <c r="BA25" s="33">
        <f>'23.KE_Rev'!G26</f>
        <v>0</v>
      </c>
      <c r="BB25" s="33">
        <f>'24.PL_Rev'!G26</f>
        <v>0</v>
      </c>
      <c r="BC25" s="33">
        <f>'25.OM_Rev'!G26</f>
        <v>0</v>
      </c>
      <c r="BD25" s="33">
        <f t="shared" si="2"/>
        <v>0</v>
      </c>
      <c r="BE25" s="33">
        <f>'02.PP_Rev'!H26</f>
        <v>0</v>
      </c>
      <c r="BF25" s="33">
        <f>'03.KD_Rev'!H26</f>
        <v>0</v>
      </c>
      <c r="BG25" s="33">
        <f>'04.KC_Rev'!H26</f>
        <v>0</v>
      </c>
      <c r="BH25" s="33">
        <f>'05.BT_Rev'!H26</f>
        <v>0</v>
      </c>
      <c r="BI25" s="33">
        <f>'06.PV_Rev'!H26</f>
        <v>0</v>
      </c>
      <c r="BJ25" s="33">
        <f>'07.SR_Rev'!H26</f>
        <v>0</v>
      </c>
      <c r="BK25" s="33">
        <f>'08.KT_Rev'!H26</f>
        <v>0</v>
      </c>
      <c r="BL25" s="33">
        <f>'09.TK_Rev'!H26</f>
        <v>0</v>
      </c>
      <c r="BM25" s="33">
        <f>'10.SV_Rev'!H26</f>
        <v>0</v>
      </c>
      <c r="BN25" s="33">
        <f>'11.PS_Rev'!H26</f>
        <v>0</v>
      </c>
      <c r="BO25" s="33">
        <f>'12.KCh_Rev'!H26</f>
        <v>0</v>
      </c>
      <c r="BP25" s="33">
        <f>'13.KS_Rev'!H26</f>
        <v>0</v>
      </c>
      <c r="BQ25" s="33">
        <f>'14.KP_Rev'!H26</f>
        <v>0</v>
      </c>
      <c r="BR25" s="33">
        <f>'15.PSH_Rev'!H26</f>
        <v>0</v>
      </c>
      <c r="BS25" s="33">
        <f>'16.KK_Rev'!H26</f>
        <v>0</v>
      </c>
      <c r="BT25" s="33">
        <f>'17.PVH_Rev'!H26</f>
        <v>0</v>
      </c>
      <c r="BU25" s="33">
        <f>'18.KT_Rev'!H26</f>
        <v>0</v>
      </c>
      <c r="BV25" s="33">
        <f>'19.RT_Rev'!H26</f>
        <v>0</v>
      </c>
      <c r="BW25" s="33">
        <f>'20.MD_Rev'!H26</f>
        <v>0</v>
      </c>
      <c r="BX25" s="33">
        <f>'21.BM_Rev'!H26</f>
        <v>0</v>
      </c>
      <c r="BY25" s="33">
        <f>'22.ST_Rev'!H26</f>
        <v>0</v>
      </c>
      <c r="BZ25" s="33">
        <f>'23.KE_Rev'!H26</f>
        <v>0</v>
      </c>
      <c r="CA25" s="33">
        <f>'24.PL_Rev'!H26</f>
        <v>0</v>
      </c>
      <c r="CB25" s="33">
        <f>'25.OM_Rev'!H26</f>
        <v>0</v>
      </c>
      <c r="CC25" s="33">
        <f t="shared" si="3"/>
        <v>20447.000000000007</v>
      </c>
      <c r="CD25" s="33">
        <f>'02.PP_Rev'!I26</f>
        <v>19200.000000000007</v>
      </c>
      <c r="CE25" s="33">
        <f>'03.KD_Rev'!I26</f>
        <v>150</v>
      </c>
      <c r="CF25" s="33">
        <f>'04.KC_Rev'!I26</f>
        <v>100</v>
      </c>
      <c r="CG25" s="33">
        <f>'05.BT_Rev'!I26</f>
        <v>400</v>
      </c>
      <c r="CH25" s="33">
        <f>'06.PV_Rev'!I26</f>
        <v>10.000000000000002</v>
      </c>
      <c r="CI25" s="33">
        <f>'07.SR_Rev'!I26</f>
        <v>207.00000000000003</v>
      </c>
      <c r="CJ25" s="33">
        <f>'08.KT_Rev'!I26</f>
        <v>19.999999999999996</v>
      </c>
      <c r="CK25" s="33">
        <f>'09.TK_Rev'!I26</f>
        <v>20.000000000000004</v>
      </c>
      <c r="CL25" s="33">
        <f>'10.SV_Rev'!I26</f>
        <v>50.999999999999993</v>
      </c>
      <c r="CM25" s="33">
        <f>'11.PS_Rev'!I26</f>
        <v>15.5</v>
      </c>
      <c r="CN25" s="33">
        <f>'12.KCh_Rev'!I26</f>
        <v>9.9999999999999964</v>
      </c>
      <c r="CO25" s="33">
        <f>'13.KS_Rev'!I26</f>
        <v>50</v>
      </c>
      <c r="CP25" s="33">
        <f>'14.KP_Rev'!I26</f>
        <v>35.000000000000007</v>
      </c>
      <c r="CQ25" s="33">
        <f>'15.PSH_Rev'!I26</f>
        <v>30</v>
      </c>
      <c r="CR25" s="33">
        <f>'16.KK_Rev'!I26</f>
        <v>40</v>
      </c>
      <c r="CS25" s="33">
        <f>'17.PVH_Rev'!I26</f>
        <v>2</v>
      </c>
      <c r="CT25" s="33">
        <f>'18.KT_Rev'!I26</f>
        <v>30</v>
      </c>
      <c r="CU25" s="33">
        <f>'19.RT_Rev'!I26</f>
        <v>20</v>
      </c>
      <c r="CV25" s="33">
        <f>'20.MD_Rev'!I26</f>
        <v>2.0000000000000004</v>
      </c>
      <c r="CW25" s="33">
        <f>'21.BM_Rev'!I26</f>
        <v>20</v>
      </c>
      <c r="CX25" s="33">
        <f>'22.ST_Rev'!I26</f>
        <v>15</v>
      </c>
      <c r="CY25" s="33">
        <f>'23.KE_Rev'!I26</f>
        <v>7.5</v>
      </c>
      <c r="CZ25" s="33">
        <f>'24.PL_Rev'!I26</f>
        <v>10</v>
      </c>
      <c r="DA25" s="33">
        <f>'25.OM_Rev'!I26</f>
        <v>2.0000000000000004</v>
      </c>
      <c r="DB25" s="33">
        <f t="shared" si="4"/>
        <v>50859.5</v>
      </c>
      <c r="DC25" s="33">
        <f>'02.PP_Rev'!U26</f>
        <v>45000</v>
      </c>
      <c r="DD25" s="33">
        <f>'03.KD_Rev'!V26</f>
        <v>350</v>
      </c>
      <c r="DE25" s="33">
        <f>'04.KC_Rev'!AB26</f>
        <v>100</v>
      </c>
      <c r="DF25" s="33">
        <f>'05.BT_Rev'!Y26</f>
        <v>575</v>
      </c>
      <c r="DG25" s="33">
        <f>'06.PV_Rev'!X26</f>
        <v>17</v>
      </c>
      <c r="DH25" s="33">
        <f>'07.SR_Rev'!W26</f>
        <v>2000</v>
      </c>
      <c r="DI25" s="33">
        <f>'08.KT_Rev'!S26</f>
        <v>95</v>
      </c>
      <c r="DJ25" s="33">
        <f>'09.TK_Rev'!U26</f>
        <v>80</v>
      </c>
      <c r="DK25" s="33">
        <f>'10.SV_Rev'!S26</f>
        <v>170</v>
      </c>
      <c r="DL25" s="33">
        <f>'11.PS_Rev'!Q26</f>
        <v>32</v>
      </c>
      <c r="DM25" s="33">
        <f>'12.KCh_Rev'!S26</f>
        <v>60</v>
      </c>
      <c r="DN25" s="33">
        <f>'13.KS_Rev'!S26</f>
        <v>60</v>
      </c>
      <c r="DO25" s="33">
        <f>'14.KP_Rev'!S26</f>
        <v>90.5</v>
      </c>
      <c r="DP25" s="33">
        <f>'15.PSH_Rev'!O26</f>
        <v>1000</v>
      </c>
      <c r="DQ25" s="33">
        <f>'16.KK_Rev'!R26</f>
        <v>210</v>
      </c>
      <c r="DR25" s="33">
        <f>'17.PVH_Rev'!S26</f>
        <v>11</v>
      </c>
      <c r="DS25" s="33">
        <f>'18.KT_Rev'!Q26</f>
        <v>42</v>
      </c>
      <c r="DT25" s="33">
        <f>'19.RT_Rev'!T26</f>
        <v>130</v>
      </c>
      <c r="DU25" s="33">
        <f>'20.MD_Rev'!P26</f>
        <v>42</v>
      </c>
      <c r="DV25" s="33">
        <f>'21.BM_Rev'!T26</f>
        <v>600</v>
      </c>
      <c r="DW25" s="33">
        <f>'22.ST_Rev'!P26</f>
        <v>80</v>
      </c>
      <c r="DX25" s="33">
        <f>'23.KE_Rev'!M26</f>
        <v>75</v>
      </c>
      <c r="DY25" s="33">
        <f>'24.PL_Rev'!M26</f>
        <v>30</v>
      </c>
      <c r="DZ25" s="33">
        <f>'25.OM_Rev'!P26</f>
        <v>10</v>
      </c>
      <c r="EA25" s="33">
        <f t="shared" si="5"/>
        <v>77334</v>
      </c>
      <c r="EB25" s="33">
        <f>'02.PP_Rev'!AG26</f>
        <v>67000</v>
      </c>
      <c r="EC25" s="33">
        <f>'03.KD_Rev'!W26</f>
        <v>570</v>
      </c>
      <c r="ED25" s="33">
        <f>'04.KC_Rev'!AC26</f>
        <v>450</v>
      </c>
      <c r="EE25" s="33">
        <f>'05.BT_Rev'!Z26</f>
        <v>1125</v>
      </c>
      <c r="EF25" s="33">
        <f>'06.PV_Rev'!Y26</f>
        <v>26</v>
      </c>
      <c r="EG25" s="33">
        <f>'07.SR_Rev'!X26</f>
        <v>2400</v>
      </c>
      <c r="EH25" s="33">
        <f>'08.KT_Rev'!T26</f>
        <v>140</v>
      </c>
      <c r="EI25" s="33">
        <f>'09.TK_Rev'!V26</f>
        <v>80</v>
      </c>
      <c r="EJ25" s="33">
        <f>'10.SV_Rev'!T26</f>
        <v>400</v>
      </c>
      <c r="EK25" s="33">
        <f>'11.PS_Rev'!R26</f>
        <v>60</v>
      </c>
      <c r="EL25" s="33">
        <f>'12.KCh_Rev'!T26</f>
        <v>75</v>
      </c>
      <c r="EM25" s="33">
        <f>'13.KS_Rev'!T26</f>
        <v>140</v>
      </c>
      <c r="EN25" s="33">
        <f>'14.KP_Rev'!T26</f>
        <v>100</v>
      </c>
      <c r="EO25" s="33">
        <f>'15.PSH_Rev'!P26</f>
        <v>3100</v>
      </c>
      <c r="EP25" s="33">
        <f>'16.KK_Rev'!S26</f>
        <v>210</v>
      </c>
      <c r="EQ25" s="33">
        <f>'17.PVH_Rev'!T26</f>
        <v>18</v>
      </c>
      <c r="ER25" s="33">
        <f>'18.KT_Rev'!R26</f>
        <v>100</v>
      </c>
      <c r="ES25" s="33">
        <f>'19.RT_Rev'!U26</f>
        <v>100</v>
      </c>
      <c r="ET25" s="33">
        <f>'20.MD_Rev'!Q26</f>
        <v>35</v>
      </c>
      <c r="EU25" s="33">
        <f>'21.BM_Rev'!U26</f>
        <v>900</v>
      </c>
      <c r="EV25" s="33">
        <f>'22.ST_Rev'!Q26</f>
        <v>80</v>
      </c>
      <c r="EW25" s="33">
        <f>'23.KE_Rev'!N26</f>
        <v>130</v>
      </c>
      <c r="EX25" s="33">
        <f>'24.PL_Rev'!N26</f>
        <v>65</v>
      </c>
      <c r="EY25" s="33">
        <f>'25.OM_Rev'!Q26</f>
        <v>30</v>
      </c>
    </row>
    <row r="26" spans="1:155" ht="21.75" x14ac:dyDescent="0.65">
      <c r="A26" s="13"/>
      <c r="B26" s="30"/>
      <c r="C26" s="30">
        <v>7072</v>
      </c>
      <c r="D26" s="10" t="s">
        <v>363</v>
      </c>
      <c r="E26" s="7" t="s">
        <v>364</v>
      </c>
      <c r="F26" s="33">
        <f t="shared" si="0"/>
        <v>0</v>
      </c>
      <c r="G26" s="33">
        <f>'02.PP_Rev'!F27</f>
        <v>0</v>
      </c>
      <c r="H26" s="33">
        <f>'03.KD_Rev'!F27</f>
        <v>0</v>
      </c>
      <c r="I26" s="33">
        <f>'04.KC_Rev'!F27</f>
        <v>0</v>
      </c>
      <c r="J26" s="33">
        <f>'05.BT_Rev'!F27</f>
        <v>0</v>
      </c>
      <c r="K26" s="33">
        <f>'06.PV_Rev'!F27</f>
        <v>0</v>
      </c>
      <c r="L26" s="33">
        <f>'07.SR_Rev'!F27</f>
        <v>0</v>
      </c>
      <c r="M26" s="33">
        <f>'08.KT_Rev'!F27</f>
        <v>0</v>
      </c>
      <c r="N26" s="33">
        <f>'09.TK_Rev'!F27</f>
        <v>0</v>
      </c>
      <c r="O26" s="33">
        <f>'10.SV_Rev'!F27</f>
        <v>0</v>
      </c>
      <c r="P26" s="33">
        <f>'11.PS_Rev'!F27</f>
        <v>0</v>
      </c>
      <c r="Q26" s="33">
        <f>'12.KCh_Rev'!F27</f>
        <v>0</v>
      </c>
      <c r="R26" s="33">
        <f>'13.KS_Rev'!F27</f>
        <v>0</v>
      </c>
      <c r="S26" s="33">
        <f>'14.KP_Rev'!F27</f>
        <v>0</v>
      </c>
      <c r="T26" s="33">
        <f>'15.PSH_Rev'!F27</f>
        <v>0</v>
      </c>
      <c r="U26" s="33">
        <f>'16.KK_Rev'!F27</f>
        <v>0</v>
      </c>
      <c r="V26" s="33">
        <f>'17.PVH_Rev'!F27</f>
        <v>0</v>
      </c>
      <c r="W26" s="33">
        <f>'18.KT_Rev'!F27</f>
        <v>0</v>
      </c>
      <c r="X26" s="33">
        <f>'19.RT_Rev'!F27</f>
        <v>0</v>
      </c>
      <c r="Y26" s="33">
        <f>'20.MD_Rev'!F27</f>
        <v>0</v>
      </c>
      <c r="Z26" s="33">
        <f>'21.BM_Rev'!F27</f>
        <v>0</v>
      </c>
      <c r="AA26" s="33">
        <f>'22.ST_Rev'!F27</f>
        <v>0</v>
      </c>
      <c r="AB26" s="33">
        <f>'23.KE_Rev'!F27</f>
        <v>0</v>
      </c>
      <c r="AC26" s="33">
        <f>'24.PL_Rev'!F27</f>
        <v>0</v>
      </c>
      <c r="AD26" s="33">
        <f>'25.OM_Rev'!F27</f>
        <v>0</v>
      </c>
      <c r="AE26" s="33">
        <f t="shared" si="1"/>
        <v>0</v>
      </c>
      <c r="AF26" s="33">
        <f>'02.PP_Rev'!G27</f>
        <v>0</v>
      </c>
      <c r="AG26" s="33">
        <f>'03.KD_Rev'!G27</f>
        <v>0</v>
      </c>
      <c r="AH26" s="33">
        <f>'04.KC_Rev'!G27</f>
        <v>0</v>
      </c>
      <c r="AI26" s="33">
        <f>'05.BT_Rev'!G27</f>
        <v>0</v>
      </c>
      <c r="AJ26" s="33">
        <f>'06.PV_Rev'!G27</f>
        <v>0</v>
      </c>
      <c r="AK26" s="33">
        <f>'07.SR_Rev'!G27</f>
        <v>0</v>
      </c>
      <c r="AL26" s="33">
        <f>'08.KT_Rev'!G27</f>
        <v>0</v>
      </c>
      <c r="AM26" s="33">
        <f>'09.TK_Rev'!G27</f>
        <v>0</v>
      </c>
      <c r="AN26" s="33">
        <f>'10.SV_Rev'!G27</f>
        <v>0</v>
      </c>
      <c r="AO26" s="33">
        <f>'11.PS_Rev'!G27</f>
        <v>0</v>
      </c>
      <c r="AP26" s="33">
        <f>'12.KCh_Rev'!G27</f>
        <v>0</v>
      </c>
      <c r="AQ26" s="33">
        <f>'13.KS_Rev'!G27</f>
        <v>0</v>
      </c>
      <c r="AR26" s="33">
        <f>'14.KP_Rev'!G27</f>
        <v>0</v>
      </c>
      <c r="AS26" s="33">
        <f>'15.PSH_Rev'!G27</f>
        <v>0</v>
      </c>
      <c r="AT26" s="33">
        <f>'16.KK_Rev'!G27</f>
        <v>0</v>
      </c>
      <c r="AU26" s="33">
        <f>'17.PVH_Rev'!G27</f>
        <v>0</v>
      </c>
      <c r="AV26" s="33">
        <f>'18.KT_Rev'!G27</f>
        <v>0</v>
      </c>
      <c r="AW26" s="33">
        <f>'19.RT_Rev'!G27</f>
        <v>0</v>
      </c>
      <c r="AX26" s="33">
        <f>'20.MD_Rev'!G27</f>
        <v>0</v>
      </c>
      <c r="AY26" s="33">
        <f>'21.BM_Rev'!G27</f>
        <v>0</v>
      </c>
      <c r="AZ26" s="33">
        <f>'22.ST_Rev'!G27</f>
        <v>0</v>
      </c>
      <c r="BA26" s="33">
        <f>'23.KE_Rev'!G27</f>
        <v>0</v>
      </c>
      <c r="BB26" s="33">
        <f>'24.PL_Rev'!G27</f>
        <v>0</v>
      </c>
      <c r="BC26" s="33">
        <f>'25.OM_Rev'!G27</f>
        <v>0</v>
      </c>
      <c r="BD26" s="33">
        <f t="shared" si="2"/>
        <v>0</v>
      </c>
      <c r="BE26" s="33">
        <f>'02.PP_Rev'!H27</f>
        <v>0</v>
      </c>
      <c r="BF26" s="33">
        <f>'03.KD_Rev'!H27</f>
        <v>0</v>
      </c>
      <c r="BG26" s="33">
        <f>'04.KC_Rev'!H27</f>
        <v>0</v>
      </c>
      <c r="BH26" s="33">
        <f>'05.BT_Rev'!H27</f>
        <v>0</v>
      </c>
      <c r="BI26" s="33">
        <f>'06.PV_Rev'!H27</f>
        <v>0</v>
      </c>
      <c r="BJ26" s="33">
        <f>'07.SR_Rev'!H27</f>
        <v>0</v>
      </c>
      <c r="BK26" s="33">
        <f>'08.KT_Rev'!H27</f>
        <v>0</v>
      </c>
      <c r="BL26" s="33">
        <f>'09.TK_Rev'!H27</f>
        <v>0</v>
      </c>
      <c r="BM26" s="33">
        <f>'10.SV_Rev'!H27</f>
        <v>0</v>
      </c>
      <c r="BN26" s="33">
        <f>'11.PS_Rev'!H27</f>
        <v>0</v>
      </c>
      <c r="BO26" s="33">
        <f>'12.KCh_Rev'!H27</f>
        <v>0</v>
      </c>
      <c r="BP26" s="33">
        <f>'13.KS_Rev'!H27</f>
        <v>0</v>
      </c>
      <c r="BQ26" s="33">
        <f>'14.KP_Rev'!H27</f>
        <v>0</v>
      </c>
      <c r="BR26" s="33">
        <f>'15.PSH_Rev'!H27</f>
        <v>0</v>
      </c>
      <c r="BS26" s="33">
        <f>'16.KK_Rev'!H27</f>
        <v>0</v>
      </c>
      <c r="BT26" s="33">
        <f>'17.PVH_Rev'!H27</f>
        <v>0</v>
      </c>
      <c r="BU26" s="33">
        <f>'18.KT_Rev'!H27</f>
        <v>0</v>
      </c>
      <c r="BV26" s="33">
        <f>'19.RT_Rev'!H27</f>
        <v>0</v>
      </c>
      <c r="BW26" s="33">
        <f>'20.MD_Rev'!H27</f>
        <v>0</v>
      </c>
      <c r="BX26" s="33">
        <f>'21.BM_Rev'!H27</f>
        <v>0</v>
      </c>
      <c r="BY26" s="33">
        <f>'22.ST_Rev'!H27</f>
        <v>0</v>
      </c>
      <c r="BZ26" s="33">
        <f>'23.KE_Rev'!H27</f>
        <v>0</v>
      </c>
      <c r="CA26" s="33">
        <f>'24.PL_Rev'!H27</f>
        <v>0</v>
      </c>
      <c r="CB26" s="33">
        <f>'25.OM_Rev'!H27</f>
        <v>0</v>
      </c>
      <c r="CC26" s="33">
        <f t="shared" si="3"/>
        <v>5211.9999999999991</v>
      </c>
      <c r="CD26" s="33">
        <f>'02.PP_Rev'!I27</f>
        <v>4799.9999999999991</v>
      </c>
      <c r="CE26" s="33">
        <f>'03.KD_Rev'!I27</f>
        <v>0</v>
      </c>
      <c r="CF26" s="33">
        <f>'04.KC_Rev'!I27</f>
        <v>0</v>
      </c>
      <c r="CG26" s="33">
        <f>'05.BT_Rev'!I27</f>
        <v>0</v>
      </c>
      <c r="CH26" s="33">
        <f>'06.PV_Rev'!I27</f>
        <v>0</v>
      </c>
      <c r="CI26" s="33">
        <f>'07.SR_Rev'!I27</f>
        <v>400</v>
      </c>
      <c r="CJ26" s="33">
        <f>'08.KT_Rev'!I27</f>
        <v>0</v>
      </c>
      <c r="CK26" s="33">
        <f>'09.TK_Rev'!I27</f>
        <v>0</v>
      </c>
      <c r="CL26" s="33">
        <f>'10.SV_Rev'!I27</f>
        <v>0</v>
      </c>
      <c r="CM26" s="33">
        <f>'11.PS_Rev'!I27</f>
        <v>0</v>
      </c>
      <c r="CN26" s="33">
        <f>'12.KCh_Rev'!I27</f>
        <v>0</v>
      </c>
      <c r="CO26" s="33">
        <f>'13.KS_Rev'!I27</f>
        <v>0</v>
      </c>
      <c r="CP26" s="33">
        <f>'14.KP_Rev'!I27</f>
        <v>5</v>
      </c>
      <c r="CQ26" s="33">
        <f>'15.PSH_Rev'!I27</f>
        <v>0</v>
      </c>
      <c r="CR26" s="33">
        <f>'16.KK_Rev'!I27</f>
        <v>0</v>
      </c>
      <c r="CS26" s="33">
        <f>'17.PVH_Rev'!I27</f>
        <v>0</v>
      </c>
      <c r="CT26" s="33">
        <f>'18.KT_Rev'!I27</f>
        <v>0</v>
      </c>
      <c r="CU26" s="33">
        <f>'19.RT_Rev'!I27</f>
        <v>0</v>
      </c>
      <c r="CV26" s="33">
        <f>'20.MD_Rev'!I27</f>
        <v>0</v>
      </c>
      <c r="CW26" s="33">
        <f>'21.BM_Rev'!I27</f>
        <v>0</v>
      </c>
      <c r="CX26" s="33">
        <f>'22.ST_Rev'!I27</f>
        <v>7</v>
      </c>
      <c r="CY26" s="33">
        <f>'23.KE_Rev'!I27</f>
        <v>0</v>
      </c>
      <c r="CZ26" s="33">
        <f>'24.PL_Rev'!I27</f>
        <v>0</v>
      </c>
      <c r="DA26" s="33">
        <f>'25.OM_Rev'!I27</f>
        <v>0</v>
      </c>
      <c r="DB26" s="33">
        <f t="shared" si="4"/>
        <v>5545</v>
      </c>
      <c r="DC26" s="33">
        <f>'02.PP_Rev'!U27</f>
        <v>3500</v>
      </c>
      <c r="DD26" s="33">
        <f>'03.KD_Rev'!V27</f>
        <v>0</v>
      </c>
      <c r="DE26" s="33">
        <f>'04.KC_Rev'!AB27</f>
        <v>0</v>
      </c>
      <c r="DF26" s="33">
        <f>'05.BT_Rev'!Y27</f>
        <v>25</v>
      </c>
      <c r="DG26" s="33">
        <f>'06.PV_Rev'!X27</f>
        <v>0</v>
      </c>
      <c r="DH26" s="33">
        <f>'07.SR_Rev'!W27</f>
        <v>2000</v>
      </c>
      <c r="DI26" s="33">
        <f>'08.KT_Rev'!S27</f>
        <v>0</v>
      </c>
      <c r="DJ26" s="33">
        <f>'09.TK_Rev'!U27</f>
        <v>0</v>
      </c>
      <c r="DK26" s="33">
        <f>'10.SV_Rev'!S27</f>
        <v>20</v>
      </c>
      <c r="DL26" s="33">
        <f>'11.PS_Rev'!Q27</f>
        <v>0</v>
      </c>
      <c r="DM26" s="33">
        <f>'12.KCh_Rev'!S27</f>
        <v>0</v>
      </c>
      <c r="DN26" s="33">
        <f>'13.KS_Rev'!S27</f>
        <v>0</v>
      </c>
      <c r="DO26" s="33">
        <f>'14.KP_Rev'!S27</f>
        <v>0</v>
      </c>
      <c r="DP26" s="33">
        <f>'15.PSH_Rev'!O27</f>
        <v>0</v>
      </c>
      <c r="DQ26" s="33">
        <f>'16.KK_Rev'!R27</f>
        <v>0</v>
      </c>
      <c r="DR26" s="33">
        <f>'17.PVH_Rev'!S27</f>
        <v>0</v>
      </c>
      <c r="DS26" s="33">
        <f>'18.KT_Rev'!Q27</f>
        <v>0</v>
      </c>
      <c r="DT26" s="33">
        <f>'19.RT_Rev'!T27</f>
        <v>0</v>
      </c>
      <c r="DU26" s="33">
        <f>'20.MD_Rev'!P27</f>
        <v>0</v>
      </c>
      <c r="DV26" s="33">
        <f>'21.BM_Rev'!T27</f>
        <v>0</v>
      </c>
      <c r="DW26" s="33">
        <f>'22.ST_Rev'!P27</f>
        <v>0</v>
      </c>
      <c r="DX26" s="33">
        <f>'23.KE_Rev'!M27</f>
        <v>0</v>
      </c>
      <c r="DY26" s="33">
        <f>'24.PL_Rev'!M27</f>
        <v>0</v>
      </c>
      <c r="DZ26" s="33">
        <f>'25.OM_Rev'!P27</f>
        <v>0</v>
      </c>
      <c r="EA26" s="33">
        <f t="shared" si="5"/>
        <v>5220</v>
      </c>
      <c r="EB26" s="33">
        <f>'02.PP_Rev'!AG27</f>
        <v>3000</v>
      </c>
      <c r="EC26" s="33">
        <f>'03.KD_Rev'!W27</f>
        <v>0</v>
      </c>
      <c r="ED26" s="33">
        <f>'04.KC_Rev'!AC27</f>
        <v>0</v>
      </c>
      <c r="EE26" s="33">
        <f>'05.BT_Rev'!Z27</f>
        <v>0</v>
      </c>
      <c r="EF26" s="33">
        <f>'06.PV_Rev'!Y27</f>
        <v>0</v>
      </c>
      <c r="EG26" s="33">
        <f>'07.SR_Rev'!X27</f>
        <v>2200</v>
      </c>
      <c r="EH26" s="33">
        <f>'08.KT_Rev'!T27</f>
        <v>0</v>
      </c>
      <c r="EI26" s="33">
        <f>'09.TK_Rev'!V27</f>
        <v>0</v>
      </c>
      <c r="EJ26" s="33">
        <f>'10.SV_Rev'!T27</f>
        <v>20</v>
      </c>
      <c r="EK26" s="33">
        <f>'11.PS_Rev'!R27</f>
        <v>0</v>
      </c>
      <c r="EL26" s="33">
        <f>'12.KCh_Rev'!T27</f>
        <v>0</v>
      </c>
      <c r="EM26" s="33">
        <f>'13.KS_Rev'!T27</f>
        <v>0</v>
      </c>
      <c r="EN26" s="33">
        <f>'14.KP_Rev'!T27</f>
        <v>0</v>
      </c>
      <c r="EO26" s="33">
        <f>'15.PSH_Rev'!P27</f>
        <v>0</v>
      </c>
      <c r="EP26" s="33">
        <f>'16.KK_Rev'!S27</f>
        <v>0</v>
      </c>
      <c r="EQ26" s="33">
        <f>'17.PVH_Rev'!T27</f>
        <v>0</v>
      </c>
      <c r="ER26" s="33">
        <f>'18.KT_Rev'!R27</f>
        <v>0</v>
      </c>
      <c r="ES26" s="33">
        <f>'19.RT_Rev'!U27</f>
        <v>0</v>
      </c>
      <c r="ET26" s="33">
        <f>'20.MD_Rev'!Q27</f>
        <v>0</v>
      </c>
      <c r="EU26" s="33">
        <f>'21.BM_Rev'!U27</f>
        <v>0</v>
      </c>
      <c r="EV26" s="33">
        <f>'22.ST_Rev'!Q27</f>
        <v>0</v>
      </c>
      <c r="EW26" s="33">
        <f>'23.KE_Rev'!N27</f>
        <v>0</v>
      </c>
      <c r="EX26" s="33">
        <f>'24.PL_Rev'!N27</f>
        <v>0</v>
      </c>
      <c r="EY26" s="33">
        <f>'25.OM_Rev'!Q27</f>
        <v>0</v>
      </c>
    </row>
    <row r="27" spans="1:155" s="2" customFormat="1" ht="21.75" x14ac:dyDescent="0.65">
      <c r="A27" s="66" t="s">
        <v>21</v>
      </c>
      <c r="B27" s="66"/>
      <c r="C27" s="66"/>
      <c r="D27" s="66"/>
      <c r="E27" s="34" t="s">
        <v>51</v>
      </c>
      <c r="F27" s="33">
        <f t="shared" si="0"/>
        <v>84823</v>
      </c>
      <c r="G27" s="33">
        <f>'02.PP_Rev'!F28</f>
        <v>11700</v>
      </c>
      <c r="H27" s="33">
        <f>'03.KD_Rev'!F28</f>
        <v>3511</v>
      </c>
      <c r="I27" s="33">
        <f>'04.KC_Rev'!F28</f>
        <v>3265</v>
      </c>
      <c r="J27" s="33">
        <f>'05.BT_Rev'!F28</f>
        <v>3550</v>
      </c>
      <c r="K27" s="33">
        <f>'06.PV_Rev'!F28</f>
        <v>3457</v>
      </c>
      <c r="L27" s="33">
        <f>'07.SR_Rev'!F28</f>
        <v>1578</v>
      </c>
      <c r="M27" s="33">
        <f>'08.KT_Rev'!F28</f>
        <v>3359</v>
      </c>
      <c r="N27" s="33">
        <f>'09.TK_Rev'!F28</f>
        <v>3230</v>
      </c>
      <c r="O27" s="33">
        <f>'10.SV_Rev'!F28</f>
        <v>3589</v>
      </c>
      <c r="P27" s="33">
        <f>'11.PS_Rev'!F28</f>
        <v>3065</v>
      </c>
      <c r="Q27" s="33">
        <f>'12.KCh_Rev'!F28</f>
        <v>2695</v>
      </c>
      <c r="R27" s="33">
        <f>'13.KS_Rev'!F28</f>
        <v>3364</v>
      </c>
      <c r="S27" s="33">
        <f>'14.KP_Rev'!F28</f>
        <v>3406</v>
      </c>
      <c r="T27" s="33">
        <f>'15.PSH_Rev'!F28</f>
        <v>1710</v>
      </c>
      <c r="U27" s="33">
        <f>'16.KK_Rev'!F28</f>
        <v>3148</v>
      </c>
      <c r="V27" s="33">
        <f>'17.PVH_Rev'!F28</f>
        <v>4408</v>
      </c>
      <c r="W27" s="33">
        <f>'18.KT_Rev'!F28</f>
        <v>3312</v>
      </c>
      <c r="X27" s="33">
        <f>'19.RT_Rev'!F28</f>
        <v>2967</v>
      </c>
      <c r="Y27" s="33">
        <f>'20.MD_Rev'!F28</f>
        <v>2918</v>
      </c>
      <c r="Z27" s="33">
        <f>'21.BM_Rev'!F28</f>
        <v>3986</v>
      </c>
      <c r="AA27" s="33">
        <f>'22.ST_Rev'!F28</f>
        <v>2998</v>
      </c>
      <c r="AB27" s="33">
        <f>'23.KE_Rev'!F28</f>
        <v>3321</v>
      </c>
      <c r="AC27" s="33">
        <f>'24.PL_Rev'!F28</f>
        <v>2795</v>
      </c>
      <c r="AD27" s="33">
        <f>'25.OM_Rev'!F28</f>
        <v>3491</v>
      </c>
      <c r="AE27" s="33">
        <f t="shared" si="1"/>
        <v>132611</v>
      </c>
      <c r="AF27" s="33">
        <f>'02.PP_Rev'!G28</f>
        <v>12500</v>
      </c>
      <c r="AG27" s="33">
        <f>'03.KD_Rev'!G28</f>
        <v>5778</v>
      </c>
      <c r="AH27" s="33">
        <f>'04.KC_Rev'!G28</f>
        <v>6220</v>
      </c>
      <c r="AI27" s="33">
        <f>'05.BT_Rev'!G28</f>
        <v>7377</v>
      </c>
      <c r="AJ27" s="33">
        <f>'06.PV_Rev'!G28</f>
        <v>5276</v>
      </c>
      <c r="AK27" s="33">
        <f>'07.SR_Rev'!G28</f>
        <v>3136</v>
      </c>
      <c r="AL27" s="33">
        <f>'08.KT_Rev'!G28</f>
        <v>4696</v>
      </c>
      <c r="AM27" s="33">
        <f>'09.TK_Rev'!G28</f>
        <v>4451</v>
      </c>
      <c r="AN27" s="33">
        <f>'10.SV_Rev'!G28</f>
        <v>6712</v>
      </c>
      <c r="AO27" s="33">
        <f>'11.PS_Rev'!G28</f>
        <v>5862</v>
      </c>
      <c r="AP27" s="33">
        <f>'12.KCh_Rev'!G28</f>
        <v>5730</v>
      </c>
      <c r="AQ27" s="33">
        <f>'13.KS_Rev'!G28</f>
        <v>5924</v>
      </c>
      <c r="AR27" s="33">
        <f>'14.KP_Rev'!G28</f>
        <v>5237</v>
      </c>
      <c r="AS27" s="33">
        <f>'15.PSH_Rev'!G28</f>
        <v>2271</v>
      </c>
      <c r="AT27" s="33">
        <f>'16.KK_Rev'!G28</f>
        <v>4800</v>
      </c>
      <c r="AU27" s="33">
        <f>'17.PVH_Rev'!G28</f>
        <v>7120</v>
      </c>
      <c r="AV27" s="33">
        <f>'18.KT_Rev'!G28</f>
        <v>6357</v>
      </c>
      <c r="AW27" s="33">
        <f>'19.RT_Rev'!G28</f>
        <v>5803</v>
      </c>
      <c r="AX27" s="33">
        <f>'20.MD_Rev'!G28</f>
        <v>3511</v>
      </c>
      <c r="AY27" s="33">
        <f>'21.BM_Rev'!G28</f>
        <v>7211</v>
      </c>
      <c r="AZ27" s="33">
        <f>'22.ST_Rev'!G28</f>
        <v>3716</v>
      </c>
      <c r="BA27" s="33">
        <f>'23.KE_Rev'!G28</f>
        <v>4442</v>
      </c>
      <c r="BB27" s="33">
        <f>'24.PL_Rev'!G28</f>
        <v>4881</v>
      </c>
      <c r="BC27" s="33">
        <f>'25.OM_Rev'!G28</f>
        <v>3600</v>
      </c>
      <c r="BD27" s="33">
        <f t="shared" si="2"/>
        <v>148178</v>
      </c>
      <c r="BE27" s="33">
        <f>'02.PP_Rev'!H28</f>
        <v>12568</v>
      </c>
      <c r="BF27" s="33">
        <f>'03.KD_Rev'!H28</f>
        <v>6366</v>
      </c>
      <c r="BG27" s="33">
        <f>'04.KC_Rev'!H28</f>
        <v>8636</v>
      </c>
      <c r="BH27" s="33">
        <f>'05.BT_Rev'!H28</f>
        <v>7354</v>
      </c>
      <c r="BI27" s="33">
        <f>'06.PV_Rev'!H28</f>
        <v>7240</v>
      </c>
      <c r="BJ27" s="33">
        <f>'07.SR_Rev'!H28</f>
        <v>3208</v>
      </c>
      <c r="BK27" s="33">
        <f>'08.KT_Rev'!H28</f>
        <v>6856</v>
      </c>
      <c r="BL27" s="33">
        <f>'09.TK_Rev'!H28</f>
        <v>4974</v>
      </c>
      <c r="BM27" s="33">
        <f>'10.SV_Rev'!H28</f>
        <v>8718</v>
      </c>
      <c r="BN27" s="33">
        <f>'11.PS_Rev'!H28</f>
        <v>5942</v>
      </c>
      <c r="BO27" s="33">
        <f>'12.KCh_Rev'!H28</f>
        <v>8234</v>
      </c>
      <c r="BP27" s="33">
        <f>'13.KS_Rev'!H28</f>
        <v>5944</v>
      </c>
      <c r="BQ27" s="33">
        <f>'14.KP_Rev'!H28</f>
        <v>5366</v>
      </c>
      <c r="BR27" s="33">
        <f>'15.PSH_Rev'!H28</f>
        <v>2690</v>
      </c>
      <c r="BS27" s="33">
        <f>'16.KK_Rev'!H28</f>
        <v>4950</v>
      </c>
      <c r="BT27" s="33">
        <f>'17.PVH_Rev'!H28</f>
        <v>5559</v>
      </c>
      <c r="BU27" s="33">
        <f>'18.KT_Rev'!H28</f>
        <v>6405</v>
      </c>
      <c r="BV27" s="33">
        <f>'19.RT_Rev'!H28</f>
        <v>5814</v>
      </c>
      <c r="BW27" s="33">
        <f>'20.MD_Rev'!H28</f>
        <v>4522</v>
      </c>
      <c r="BX27" s="33">
        <f>'21.BM_Rev'!H28</f>
        <v>8219</v>
      </c>
      <c r="BY27" s="33">
        <f>'22.ST_Rev'!H28</f>
        <v>4139</v>
      </c>
      <c r="BZ27" s="33">
        <f>'23.KE_Rev'!H28</f>
        <v>4449</v>
      </c>
      <c r="CA27" s="33">
        <f>'24.PL_Rev'!H28</f>
        <v>5915</v>
      </c>
      <c r="CB27" s="33">
        <f>'25.OM_Rev'!H28</f>
        <v>4110</v>
      </c>
      <c r="CC27" s="33">
        <f t="shared" si="3"/>
        <v>169641</v>
      </c>
      <c r="CD27" s="33">
        <f>'02.PP_Rev'!I28</f>
        <v>12170.000000000002</v>
      </c>
      <c r="CE27" s="33">
        <f>'03.KD_Rev'!I28</f>
        <v>7173</v>
      </c>
      <c r="CF27" s="33">
        <f>'04.KC_Rev'!I28</f>
        <v>9569</v>
      </c>
      <c r="CG27" s="33">
        <f>'05.BT_Rev'!I28</f>
        <v>7911.9999999999991</v>
      </c>
      <c r="CH27" s="33">
        <f>'06.PV_Rev'!I28</f>
        <v>7919.0000000000009</v>
      </c>
      <c r="CI27" s="33">
        <f>'07.SR_Rev'!I28</f>
        <v>5777</v>
      </c>
      <c r="CJ27" s="33">
        <f>'08.KT_Rev'!I28</f>
        <v>7255.9999999999991</v>
      </c>
      <c r="CK27" s="33">
        <f>'09.TK_Rev'!I28</f>
        <v>6712</v>
      </c>
      <c r="CL27" s="33">
        <f>'10.SV_Rev'!I28</f>
        <v>9019</v>
      </c>
      <c r="CM27" s="33">
        <f>'11.PS_Rev'!I28</f>
        <v>7857.0000000000009</v>
      </c>
      <c r="CN27" s="33">
        <f>'12.KCh_Rev'!I28</f>
        <v>8659</v>
      </c>
      <c r="CO27" s="33">
        <f>'13.KS_Rev'!I28</f>
        <v>6332.0000000000018</v>
      </c>
      <c r="CP27" s="33">
        <f>'14.KP_Rev'!I28</f>
        <v>5668</v>
      </c>
      <c r="CQ27" s="33">
        <f>'15.PSH_Rev'!I28</f>
        <v>2761</v>
      </c>
      <c r="CR27" s="33">
        <f>'16.KK_Rev'!I28</f>
        <v>5121</v>
      </c>
      <c r="CS27" s="33">
        <f>'17.PVH_Rev'!I28</f>
        <v>5886.0000000000009</v>
      </c>
      <c r="CT27" s="33">
        <f>'18.KT_Rev'!I28</f>
        <v>6660</v>
      </c>
      <c r="CU27" s="33">
        <f>'19.RT_Rev'!I28</f>
        <v>8291</v>
      </c>
      <c r="CV27" s="33">
        <f>'20.MD_Rev'!I28</f>
        <v>6762.9999999999991</v>
      </c>
      <c r="CW27" s="33">
        <f>'21.BM_Rev'!I28</f>
        <v>8678</v>
      </c>
      <c r="CX27" s="33">
        <f>'22.ST_Rev'!I28</f>
        <v>6991</v>
      </c>
      <c r="CY27" s="33">
        <f>'23.KE_Rev'!I28</f>
        <v>6045.9999999999991</v>
      </c>
      <c r="CZ27" s="33">
        <f>'24.PL_Rev'!I28</f>
        <v>6034</v>
      </c>
      <c r="DA27" s="33">
        <f>'25.OM_Rev'!I28</f>
        <v>4387</v>
      </c>
      <c r="DB27" s="33">
        <f t="shared" si="4"/>
        <v>163645</v>
      </c>
      <c r="DC27" s="33">
        <f>'02.PP_Rev'!U28</f>
        <v>31237</v>
      </c>
      <c r="DD27" s="33">
        <f>'03.KD_Rev'!V28</f>
        <v>6043</v>
      </c>
      <c r="DE27" s="33">
        <f>'04.KC_Rev'!AB28</f>
        <v>8400</v>
      </c>
      <c r="DF27" s="33">
        <f>'05.BT_Rev'!Y28</f>
        <v>6649</v>
      </c>
      <c r="DG27" s="33">
        <f>'06.PV_Rev'!X28</f>
        <v>6601</v>
      </c>
      <c r="DH27" s="33">
        <f>'07.SR_Rev'!W28</f>
        <v>4636</v>
      </c>
      <c r="DI27" s="33">
        <f>'08.KT_Rev'!S28</f>
        <v>5952</v>
      </c>
      <c r="DJ27" s="33">
        <f>'09.TK_Rev'!U28</f>
        <v>5625</v>
      </c>
      <c r="DK27" s="33">
        <f>'10.SV_Rev'!S28</f>
        <v>7622</v>
      </c>
      <c r="DL27" s="33">
        <f>'11.PS_Rev'!Q28</f>
        <v>6514</v>
      </c>
      <c r="DM27" s="33">
        <f>'12.KCh_Rev'!S28</f>
        <v>7128</v>
      </c>
      <c r="DN27" s="33">
        <f>'13.KS_Rev'!S28</f>
        <v>5336</v>
      </c>
      <c r="DO27" s="33">
        <f>'14.KP_Rev'!S28</f>
        <v>4697</v>
      </c>
      <c r="DP27" s="33">
        <f>'15.PSH_Rev'!O28</f>
        <v>2365</v>
      </c>
      <c r="DQ27" s="33">
        <f>'16.KK_Rev'!R28</f>
        <v>4360</v>
      </c>
      <c r="DR27" s="33">
        <f>'17.PVH_Rev'!S28</f>
        <v>4840</v>
      </c>
      <c r="DS27" s="33">
        <f>'18.KT_Rev'!Q28</f>
        <v>5558</v>
      </c>
      <c r="DT27" s="33">
        <f>'19.RT_Rev'!T28</f>
        <v>6886</v>
      </c>
      <c r="DU27" s="33">
        <f>'20.MD_Rev'!P28</f>
        <v>5652</v>
      </c>
      <c r="DV27" s="33">
        <f>'21.BM_Rev'!T28</f>
        <v>7054</v>
      </c>
      <c r="DW27" s="33">
        <f>'22.ST_Rev'!P28</f>
        <v>5829</v>
      </c>
      <c r="DX27" s="33">
        <f>'23.KE_Rev'!M28</f>
        <v>5003</v>
      </c>
      <c r="DY27" s="33">
        <f>'24.PL_Rev'!M28</f>
        <v>6019</v>
      </c>
      <c r="DZ27" s="33">
        <f>'25.OM_Rev'!P28</f>
        <v>3639</v>
      </c>
      <c r="EA27" s="33">
        <f t="shared" si="5"/>
        <v>165630.04999999999</v>
      </c>
      <c r="EB27" s="33">
        <f>'02.PP_Rev'!AG28</f>
        <v>32340.05</v>
      </c>
      <c r="EC27" s="33">
        <f>'03.KD_Rev'!W28</f>
        <v>8050</v>
      </c>
      <c r="ED27" s="33">
        <f>'04.KC_Rev'!AC28</f>
        <v>8403</v>
      </c>
      <c r="EE27" s="33">
        <f>'05.BT_Rev'!Z28</f>
        <v>6692</v>
      </c>
      <c r="EF27" s="33">
        <f>'06.PV_Rev'!Y28</f>
        <v>6027</v>
      </c>
      <c r="EG27" s="33">
        <f>'07.SR_Rev'!X28</f>
        <v>4657</v>
      </c>
      <c r="EH27" s="33">
        <f>'08.KT_Rev'!T28</f>
        <v>5923</v>
      </c>
      <c r="EI27" s="33">
        <f>'09.TK_Rev'!V28</f>
        <v>5602</v>
      </c>
      <c r="EJ27" s="33">
        <f>'10.SV_Rev'!T28</f>
        <v>7902</v>
      </c>
      <c r="EK27" s="33">
        <f>'11.PS_Rev'!R28</f>
        <v>6022</v>
      </c>
      <c r="EL27" s="33">
        <f>'12.KCh_Rev'!T28</f>
        <v>5418</v>
      </c>
      <c r="EM27" s="33">
        <f>'13.KS_Rev'!T28</f>
        <v>6307</v>
      </c>
      <c r="EN27" s="33">
        <f>'14.KP_Rev'!T28</f>
        <v>4743</v>
      </c>
      <c r="EO27" s="33">
        <f>'15.PSH_Rev'!P28</f>
        <v>2331</v>
      </c>
      <c r="EP27" s="33">
        <f>'16.KK_Rev'!S28</f>
        <v>4864</v>
      </c>
      <c r="EQ27" s="33">
        <f>'17.PVH_Rev'!T28</f>
        <v>6123</v>
      </c>
      <c r="ER27" s="33">
        <f>'18.KT_Rev'!R28</f>
        <v>5448</v>
      </c>
      <c r="ES27" s="33">
        <f>'19.RT_Rev'!U28</f>
        <v>5372</v>
      </c>
      <c r="ET27" s="33">
        <f>'20.MD_Rev'!Q28</f>
        <v>5066</v>
      </c>
      <c r="EU27" s="33">
        <f>'21.BM_Rev'!U28</f>
        <v>5625</v>
      </c>
      <c r="EV27" s="33">
        <f>'22.ST_Rev'!Q28</f>
        <v>5698</v>
      </c>
      <c r="EW27" s="33">
        <f>'23.KE_Rev'!N28</f>
        <v>5862</v>
      </c>
      <c r="EX27" s="33">
        <f>'24.PL_Rev'!N28</f>
        <v>5725</v>
      </c>
      <c r="EY27" s="33">
        <f>'25.OM_Rev'!Q28</f>
        <v>5430</v>
      </c>
    </row>
    <row r="28" spans="1:155" s="2" customFormat="1" ht="21.75" x14ac:dyDescent="0.65">
      <c r="A28" s="13">
        <v>72</v>
      </c>
      <c r="B28" s="13"/>
      <c r="C28" s="13"/>
      <c r="D28" s="9" t="s">
        <v>22</v>
      </c>
      <c r="E28" s="34" t="s">
        <v>52</v>
      </c>
      <c r="F28" s="33">
        <f t="shared" si="0"/>
        <v>1936.3</v>
      </c>
      <c r="G28" s="33">
        <f>'02.PP_Rev'!F29</f>
        <v>158</v>
      </c>
      <c r="H28" s="33">
        <f>'03.KD_Rev'!F29</f>
        <v>68</v>
      </c>
      <c r="I28" s="33">
        <f>'04.KC_Rev'!F29</f>
        <v>585</v>
      </c>
      <c r="J28" s="33">
        <f>'05.BT_Rev'!F29</f>
        <v>75</v>
      </c>
      <c r="K28" s="33">
        <f>'06.PV_Rev'!F29</f>
        <v>43</v>
      </c>
      <c r="L28" s="33">
        <f>'07.SR_Rev'!F29</f>
        <v>62</v>
      </c>
      <c r="M28" s="33">
        <f>'08.KT_Rev'!F29</f>
        <v>45.8</v>
      </c>
      <c r="N28" s="33">
        <f>'09.TK_Rev'!F29</f>
        <v>73</v>
      </c>
      <c r="O28" s="33">
        <f>'10.SV_Rev'!F29</f>
        <v>111</v>
      </c>
      <c r="P28" s="33">
        <f>'11.PS_Rev'!F29</f>
        <v>29.5</v>
      </c>
      <c r="Q28" s="33">
        <f>'12.KCh_Rev'!F29</f>
        <v>10.5</v>
      </c>
      <c r="R28" s="33">
        <f>'13.KS_Rev'!F29</f>
        <v>188</v>
      </c>
      <c r="S28" s="33">
        <f>'14.KP_Rev'!F29</f>
        <v>69</v>
      </c>
      <c r="T28" s="33">
        <f>'15.PSH_Rev'!F29</f>
        <v>121</v>
      </c>
      <c r="U28" s="33">
        <f>'16.KK_Rev'!F29</f>
        <v>31</v>
      </c>
      <c r="V28" s="33">
        <f>'17.PVH_Rev'!F29</f>
        <v>9.5</v>
      </c>
      <c r="W28" s="33">
        <f>'18.KT_Rev'!F29</f>
        <v>80</v>
      </c>
      <c r="X28" s="33">
        <f>'19.RT_Rev'!F29</f>
        <v>10</v>
      </c>
      <c r="Y28" s="33">
        <f>'20.MD_Rev'!F29</f>
        <v>6.5</v>
      </c>
      <c r="Z28" s="33">
        <f>'21.BM_Rev'!F29</f>
        <v>119</v>
      </c>
      <c r="AA28" s="33">
        <f>'22.ST_Rev'!F29</f>
        <v>13</v>
      </c>
      <c r="AB28" s="33">
        <f>'23.KE_Rev'!F29</f>
        <v>8.5</v>
      </c>
      <c r="AC28" s="33">
        <f>'24.PL_Rev'!F29</f>
        <v>12</v>
      </c>
      <c r="AD28" s="33">
        <f>'25.OM_Rev'!F29</f>
        <v>8</v>
      </c>
      <c r="AE28" s="33">
        <f t="shared" si="1"/>
        <v>2291.3999999999996</v>
      </c>
      <c r="AF28" s="33">
        <f>'02.PP_Rev'!G29</f>
        <v>162</v>
      </c>
      <c r="AG28" s="33">
        <f>'03.KD_Rev'!G29</f>
        <v>103</v>
      </c>
      <c r="AH28" s="33">
        <f>'04.KC_Rev'!G29</f>
        <v>598</v>
      </c>
      <c r="AI28" s="33">
        <f>'05.BT_Rev'!G29</f>
        <v>94</v>
      </c>
      <c r="AJ28" s="33">
        <f>'06.PV_Rev'!G29</f>
        <v>80</v>
      </c>
      <c r="AK28" s="33">
        <f>'07.SR_Rev'!G29</f>
        <v>69.099999999999994</v>
      </c>
      <c r="AL28" s="33">
        <f>'08.KT_Rev'!G29</f>
        <v>53.3</v>
      </c>
      <c r="AM28" s="33">
        <f>'09.TK_Rev'!G29</f>
        <v>71.8</v>
      </c>
      <c r="AN28" s="33">
        <f>'10.SV_Rev'!G29</f>
        <v>114.5</v>
      </c>
      <c r="AO28" s="33">
        <f>'11.PS_Rev'!G29</f>
        <v>29.5</v>
      </c>
      <c r="AP28" s="33">
        <f>'12.KCh_Rev'!G29</f>
        <v>11.5</v>
      </c>
      <c r="AQ28" s="33">
        <f>'13.KS_Rev'!G29</f>
        <v>198</v>
      </c>
      <c r="AR28" s="33">
        <f>'14.KP_Rev'!G29</f>
        <v>88</v>
      </c>
      <c r="AS28" s="33">
        <f>'15.PSH_Rev'!G29</f>
        <v>121</v>
      </c>
      <c r="AT28" s="33">
        <f>'16.KK_Rev'!G29</f>
        <v>29</v>
      </c>
      <c r="AU28" s="33">
        <f>'17.PVH_Rev'!G29</f>
        <v>11.5</v>
      </c>
      <c r="AV28" s="33">
        <f>'18.KT_Rev'!G29</f>
        <v>102.10000000000001</v>
      </c>
      <c r="AW28" s="33">
        <f>'19.RT_Rev'!G29</f>
        <v>18.5</v>
      </c>
      <c r="AX28" s="33">
        <f>'20.MD_Rev'!G29</f>
        <v>7</v>
      </c>
      <c r="AY28" s="33">
        <f>'21.BM_Rev'!G29</f>
        <v>288.60000000000002</v>
      </c>
      <c r="AZ28" s="33">
        <f>'22.ST_Rev'!G29</f>
        <v>12.5</v>
      </c>
      <c r="BA28" s="33">
        <f>'23.KE_Rev'!G29</f>
        <v>8.5</v>
      </c>
      <c r="BB28" s="33">
        <f>'24.PL_Rev'!G29</f>
        <v>12</v>
      </c>
      <c r="BC28" s="33">
        <f>'25.OM_Rev'!G29</f>
        <v>8</v>
      </c>
      <c r="BD28" s="33">
        <f t="shared" si="2"/>
        <v>2339.7999999999997</v>
      </c>
      <c r="BE28" s="33">
        <f>'02.PP_Rev'!H29</f>
        <v>171</v>
      </c>
      <c r="BF28" s="33">
        <f>'03.KD_Rev'!H29</f>
        <v>171</v>
      </c>
      <c r="BG28" s="33">
        <f>'04.KC_Rev'!H29</f>
        <v>564</v>
      </c>
      <c r="BH28" s="33">
        <f>'05.BT_Rev'!H29</f>
        <v>105</v>
      </c>
      <c r="BI28" s="33">
        <f>'06.PV_Rev'!H29</f>
        <v>52</v>
      </c>
      <c r="BJ28" s="33">
        <f>'07.SR_Rev'!H29</f>
        <v>71.5</v>
      </c>
      <c r="BK28" s="33">
        <f>'08.KT_Rev'!H29</f>
        <v>62</v>
      </c>
      <c r="BL28" s="33">
        <f>'09.TK_Rev'!H29</f>
        <v>75</v>
      </c>
      <c r="BM28" s="33">
        <f>'10.SV_Rev'!H29</f>
        <v>107</v>
      </c>
      <c r="BN28" s="33">
        <f>'11.PS_Rev'!H29</f>
        <v>33.5</v>
      </c>
      <c r="BO28" s="33">
        <f>'12.KCh_Rev'!H29</f>
        <v>12.5</v>
      </c>
      <c r="BP28" s="33">
        <f>'13.KS_Rev'!H29</f>
        <v>198</v>
      </c>
      <c r="BQ28" s="33">
        <f>'14.KP_Rev'!H29</f>
        <v>127</v>
      </c>
      <c r="BR28" s="33">
        <f>'15.PSH_Rev'!H29</f>
        <v>119</v>
      </c>
      <c r="BS28" s="33">
        <f>'16.KK_Rev'!H29</f>
        <v>34</v>
      </c>
      <c r="BT28" s="33">
        <f>'17.PVH_Rev'!H29</f>
        <v>10</v>
      </c>
      <c r="BU28" s="33">
        <f>'18.KT_Rev'!H29</f>
        <v>71</v>
      </c>
      <c r="BV28" s="33">
        <f>'19.RT_Rev'!H29</f>
        <v>24.5</v>
      </c>
      <c r="BW28" s="33">
        <f>'20.MD_Rev'!H29</f>
        <v>8</v>
      </c>
      <c r="BX28" s="33">
        <f>'21.BM_Rev'!H29</f>
        <v>280.60000000000002</v>
      </c>
      <c r="BY28" s="33">
        <f>'22.ST_Rev'!H29</f>
        <v>12.5</v>
      </c>
      <c r="BZ28" s="33">
        <f>'23.KE_Rev'!H29</f>
        <v>9</v>
      </c>
      <c r="CA28" s="33">
        <f>'24.PL_Rev'!H29</f>
        <v>13.7</v>
      </c>
      <c r="CB28" s="33">
        <f>'25.OM_Rev'!H29</f>
        <v>8</v>
      </c>
      <c r="CC28" s="33">
        <f t="shared" si="3"/>
        <v>2362.1999999999998</v>
      </c>
      <c r="CD28" s="33">
        <f>'02.PP_Rev'!I29</f>
        <v>196.99999999999997</v>
      </c>
      <c r="CE28" s="33">
        <f>'03.KD_Rev'!I29</f>
        <v>101.99999999999999</v>
      </c>
      <c r="CF28" s="33">
        <f>'04.KC_Rev'!I29</f>
        <v>576.00000000000023</v>
      </c>
      <c r="CG28" s="33">
        <f>'05.BT_Rev'!I29</f>
        <v>106.00000000000001</v>
      </c>
      <c r="CH28" s="33">
        <f>'06.PV_Rev'!I29</f>
        <v>55</v>
      </c>
      <c r="CI28" s="33">
        <f>'07.SR_Rev'!I29</f>
        <v>47.500000000000014</v>
      </c>
      <c r="CJ28" s="33">
        <f>'08.KT_Rev'!I29</f>
        <v>73</v>
      </c>
      <c r="CK28" s="33">
        <f>'09.TK_Rev'!I29</f>
        <v>79.000000000000014</v>
      </c>
      <c r="CL28" s="33">
        <f>'10.SV_Rev'!I29</f>
        <v>106.00000000000001</v>
      </c>
      <c r="CM28" s="33">
        <f>'11.PS_Rev'!I29</f>
        <v>33.5</v>
      </c>
      <c r="CN28" s="33">
        <f>'12.KCh_Rev'!I29</f>
        <v>13.5</v>
      </c>
      <c r="CO28" s="33">
        <f>'13.KS_Rev'!I29</f>
        <v>186.39999999999998</v>
      </c>
      <c r="CP28" s="33">
        <f>'14.KP_Rev'!I29</f>
        <v>140</v>
      </c>
      <c r="CQ28" s="33">
        <f>'15.PSH_Rev'!I29</f>
        <v>136</v>
      </c>
      <c r="CR28" s="33">
        <f>'16.KK_Rev'!I29</f>
        <v>43.500000000000007</v>
      </c>
      <c r="CS28" s="33">
        <f>'17.PVH_Rev'!I29</f>
        <v>13</v>
      </c>
      <c r="CT28" s="33">
        <f>'18.KT_Rev'!I29</f>
        <v>59.999999999999993</v>
      </c>
      <c r="CU28" s="33">
        <f>'19.RT_Rev'!I29</f>
        <v>58.999999999999993</v>
      </c>
      <c r="CV28" s="33">
        <f>'20.MD_Rev'!I29</f>
        <v>8</v>
      </c>
      <c r="CW28" s="33">
        <f>'21.BM_Rev'!I29</f>
        <v>279.60000000000002</v>
      </c>
      <c r="CX28" s="33">
        <f>'22.ST_Rev'!I29</f>
        <v>16.5</v>
      </c>
      <c r="CY28" s="33">
        <f>'23.KE_Rev'!I29</f>
        <v>9.0000000000000018</v>
      </c>
      <c r="CZ28" s="33">
        <f>'24.PL_Rev'!I29</f>
        <v>14.700000000000003</v>
      </c>
      <c r="DA28" s="33">
        <f>'25.OM_Rev'!I29</f>
        <v>8</v>
      </c>
      <c r="DB28" s="33">
        <f t="shared" si="4"/>
        <v>2404.6999999999998</v>
      </c>
      <c r="DC28" s="33">
        <f>'02.PP_Rev'!U29</f>
        <v>238</v>
      </c>
      <c r="DD28" s="33">
        <f>'03.KD_Rev'!V29</f>
        <v>105</v>
      </c>
      <c r="DE28" s="33">
        <f>'04.KC_Rev'!AB29</f>
        <v>606</v>
      </c>
      <c r="DF28" s="33">
        <f>'05.BT_Rev'!Y29</f>
        <v>109</v>
      </c>
      <c r="DG28" s="33">
        <f>'06.PV_Rev'!X29</f>
        <v>56</v>
      </c>
      <c r="DH28" s="33">
        <f>'07.SR_Rev'!W29</f>
        <v>48.5</v>
      </c>
      <c r="DI28" s="33">
        <f>'08.KT_Rev'!S29</f>
        <v>57</v>
      </c>
      <c r="DJ28" s="33">
        <f>'09.TK_Rev'!U29</f>
        <v>102</v>
      </c>
      <c r="DK28" s="33">
        <f>'10.SV_Rev'!S29</f>
        <v>95.5</v>
      </c>
      <c r="DL28" s="33">
        <f>'11.PS_Rev'!Q29</f>
        <v>35</v>
      </c>
      <c r="DM28" s="33">
        <f>'12.KCh_Rev'!S29</f>
        <v>18.5</v>
      </c>
      <c r="DN28" s="33">
        <f>'13.KS_Rev'!S29</f>
        <v>195</v>
      </c>
      <c r="DO28" s="33">
        <f>'14.KP_Rev'!S29</f>
        <v>142.5</v>
      </c>
      <c r="DP28" s="33">
        <f>'15.PSH_Rev'!O29</f>
        <v>140</v>
      </c>
      <c r="DQ28" s="33">
        <f>'16.KK_Rev'!R29</f>
        <v>68</v>
      </c>
      <c r="DR28" s="33">
        <f>'17.PVH_Rev'!S29</f>
        <v>10</v>
      </c>
      <c r="DS28" s="33">
        <f>'18.KT_Rev'!Q29</f>
        <v>61</v>
      </c>
      <c r="DT28" s="33">
        <f>'19.RT_Rev'!T29</f>
        <v>40</v>
      </c>
      <c r="DU28" s="33">
        <f>'20.MD_Rev'!P29</f>
        <v>9</v>
      </c>
      <c r="DV28" s="33">
        <f>'21.BM_Rev'!T29</f>
        <v>217</v>
      </c>
      <c r="DW28" s="33">
        <f>'22.ST_Rev'!P29</f>
        <v>16.5</v>
      </c>
      <c r="DX28" s="33">
        <f>'23.KE_Rev'!M29</f>
        <v>12</v>
      </c>
      <c r="DY28" s="33">
        <f>'24.PL_Rev'!M29</f>
        <v>15.2</v>
      </c>
      <c r="DZ28" s="33">
        <f>'25.OM_Rev'!P29</f>
        <v>8</v>
      </c>
      <c r="EA28" s="33">
        <f t="shared" si="5"/>
        <v>2558.1</v>
      </c>
      <c r="EB28" s="33">
        <f>'02.PP_Rev'!AG29</f>
        <v>243</v>
      </c>
      <c r="EC28" s="33">
        <f>'03.KD_Rev'!W29</f>
        <v>108</v>
      </c>
      <c r="ED28" s="33">
        <f>'04.KC_Rev'!AC29</f>
        <v>607</v>
      </c>
      <c r="EE28" s="33">
        <f>'05.BT_Rev'!Z29</f>
        <v>112</v>
      </c>
      <c r="EF28" s="33">
        <f>'06.PV_Rev'!Y29</f>
        <v>54</v>
      </c>
      <c r="EG28" s="33">
        <f>'07.SR_Rev'!X29</f>
        <v>50</v>
      </c>
      <c r="EH28" s="33">
        <f>'08.KT_Rev'!T29</f>
        <v>57.5</v>
      </c>
      <c r="EI28" s="33">
        <f>'09.TK_Rev'!V29</f>
        <v>102</v>
      </c>
      <c r="EJ28" s="33">
        <f>'10.SV_Rev'!T29</f>
        <v>100</v>
      </c>
      <c r="EK28" s="33">
        <f>'11.PS_Rev'!R29</f>
        <v>34.6</v>
      </c>
      <c r="EL28" s="33">
        <f>'12.KCh_Rev'!T29</f>
        <v>20</v>
      </c>
      <c r="EM28" s="33">
        <f>'13.KS_Rev'!T29</f>
        <v>429</v>
      </c>
      <c r="EN28" s="33">
        <f>'14.KP_Rev'!T29</f>
        <v>148</v>
      </c>
      <c r="EO28" s="33">
        <f>'15.PSH_Rev'!P29</f>
        <v>126.8</v>
      </c>
      <c r="EP28" s="33">
        <f>'16.KK_Rev'!S29</f>
        <v>77</v>
      </c>
      <c r="EQ28" s="33">
        <f>'17.PVH_Rev'!T29</f>
        <v>15</v>
      </c>
      <c r="ER28" s="33">
        <f>'18.KT_Rev'!R29</f>
        <v>66</v>
      </c>
      <c r="ES28" s="33">
        <f>'19.RT_Rev'!U29</f>
        <v>50</v>
      </c>
      <c r="ET28" s="33">
        <f>'20.MD_Rev'!Q29</f>
        <v>11</v>
      </c>
      <c r="EU28" s="33">
        <f>'21.BM_Rev'!U29</f>
        <v>76</v>
      </c>
      <c r="EV28" s="33">
        <f>'22.ST_Rev'!Q29</f>
        <v>18.5</v>
      </c>
      <c r="EW28" s="33">
        <f>'23.KE_Rev'!N29</f>
        <v>20</v>
      </c>
      <c r="EX28" s="33">
        <f>'24.PL_Rev'!N29</f>
        <v>17.7</v>
      </c>
      <c r="EY28" s="33">
        <f>'25.OM_Rev'!Q29</f>
        <v>15</v>
      </c>
    </row>
    <row r="29" spans="1:155" ht="21.75" x14ac:dyDescent="0.65">
      <c r="A29" s="13"/>
      <c r="B29" s="14">
        <v>721</v>
      </c>
      <c r="C29" s="14"/>
      <c r="D29" s="10" t="s">
        <v>23</v>
      </c>
      <c r="E29" s="5" t="s">
        <v>74</v>
      </c>
      <c r="F29" s="33">
        <f t="shared" si="0"/>
        <v>1936.3</v>
      </c>
      <c r="G29" s="33">
        <f>'02.PP_Rev'!F30</f>
        <v>158</v>
      </c>
      <c r="H29" s="33">
        <f>'03.KD_Rev'!F30</f>
        <v>68</v>
      </c>
      <c r="I29" s="33">
        <f>'04.KC_Rev'!F30</f>
        <v>585</v>
      </c>
      <c r="J29" s="33">
        <f>'05.BT_Rev'!F30</f>
        <v>75</v>
      </c>
      <c r="K29" s="33">
        <f>'06.PV_Rev'!F30</f>
        <v>43</v>
      </c>
      <c r="L29" s="33">
        <f>'07.SR_Rev'!F30</f>
        <v>62</v>
      </c>
      <c r="M29" s="33">
        <f>'08.KT_Rev'!F30</f>
        <v>45.8</v>
      </c>
      <c r="N29" s="33">
        <f>'09.TK_Rev'!F30</f>
        <v>73</v>
      </c>
      <c r="O29" s="33">
        <f>'10.SV_Rev'!F30</f>
        <v>111</v>
      </c>
      <c r="P29" s="33">
        <f>'11.PS_Rev'!F30</f>
        <v>29.5</v>
      </c>
      <c r="Q29" s="33">
        <f>'12.KCh_Rev'!F30</f>
        <v>10.5</v>
      </c>
      <c r="R29" s="33">
        <f>'13.KS_Rev'!F30</f>
        <v>188</v>
      </c>
      <c r="S29" s="33">
        <f>'14.KP_Rev'!F30</f>
        <v>69</v>
      </c>
      <c r="T29" s="33">
        <f>'15.PSH_Rev'!F30</f>
        <v>121</v>
      </c>
      <c r="U29" s="33">
        <f>'16.KK_Rev'!F30</f>
        <v>31</v>
      </c>
      <c r="V29" s="33">
        <f>'17.PVH_Rev'!F30</f>
        <v>9.5</v>
      </c>
      <c r="W29" s="33">
        <f>'18.KT_Rev'!F30</f>
        <v>80</v>
      </c>
      <c r="X29" s="33">
        <f>'19.RT_Rev'!F30</f>
        <v>10</v>
      </c>
      <c r="Y29" s="33">
        <f>'20.MD_Rev'!F30</f>
        <v>6.5</v>
      </c>
      <c r="Z29" s="33">
        <f>'21.BM_Rev'!F30</f>
        <v>119</v>
      </c>
      <c r="AA29" s="33">
        <f>'22.ST_Rev'!F30</f>
        <v>13</v>
      </c>
      <c r="AB29" s="33">
        <f>'23.KE_Rev'!F30</f>
        <v>8.5</v>
      </c>
      <c r="AC29" s="33">
        <f>'24.PL_Rev'!F30</f>
        <v>12</v>
      </c>
      <c r="AD29" s="33">
        <f>'25.OM_Rev'!F30</f>
        <v>8</v>
      </c>
      <c r="AE29" s="33">
        <f t="shared" si="1"/>
        <v>2291.3999999999996</v>
      </c>
      <c r="AF29" s="33">
        <f>'02.PP_Rev'!G30</f>
        <v>162</v>
      </c>
      <c r="AG29" s="33">
        <f>'03.KD_Rev'!G30</f>
        <v>103</v>
      </c>
      <c r="AH29" s="33">
        <f>'04.KC_Rev'!G30</f>
        <v>598</v>
      </c>
      <c r="AI29" s="33">
        <f>'05.BT_Rev'!G30</f>
        <v>94</v>
      </c>
      <c r="AJ29" s="33">
        <f>'06.PV_Rev'!G30</f>
        <v>80</v>
      </c>
      <c r="AK29" s="33">
        <f>'07.SR_Rev'!G30</f>
        <v>69.099999999999994</v>
      </c>
      <c r="AL29" s="33">
        <f>'08.KT_Rev'!G30</f>
        <v>53.3</v>
      </c>
      <c r="AM29" s="33">
        <f>'09.TK_Rev'!G30</f>
        <v>71.8</v>
      </c>
      <c r="AN29" s="33">
        <f>'10.SV_Rev'!G30</f>
        <v>114.5</v>
      </c>
      <c r="AO29" s="33">
        <f>'11.PS_Rev'!G30</f>
        <v>29.5</v>
      </c>
      <c r="AP29" s="33">
        <f>'12.KCh_Rev'!G30</f>
        <v>11.5</v>
      </c>
      <c r="AQ29" s="33">
        <f>'13.KS_Rev'!G30</f>
        <v>198</v>
      </c>
      <c r="AR29" s="33">
        <f>'14.KP_Rev'!G30</f>
        <v>88</v>
      </c>
      <c r="AS29" s="33">
        <f>'15.PSH_Rev'!G30</f>
        <v>121</v>
      </c>
      <c r="AT29" s="33">
        <f>'16.KK_Rev'!G30</f>
        <v>29</v>
      </c>
      <c r="AU29" s="33">
        <f>'17.PVH_Rev'!G30</f>
        <v>11.5</v>
      </c>
      <c r="AV29" s="33">
        <f>'18.KT_Rev'!G30</f>
        <v>102.10000000000001</v>
      </c>
      <c r="AW29" s="33">
        <f>'19.RT_Rev'!G30</f>
        <v>18.5</v>
      </c>
      <c r="AX29" s="33">
        <f>'20.MD_Rev'!G30</f>
        <v>7</v>
      </c>
      <c r="AY29" s="33">
        <f>'21.BM_Rev'!G30</f>
        <v>288.60000000000002</v>
      </c>
      <c r="AZ29" s="33">
        <f>'22.ST_Rev'!G30</f>
        <v>12.5</v>
      </c>
      <c r="BA29" s="33">
        <f>'23.KE_Rev'!G30</f>
        <v>8.5</v>
      </c>
      <c r="BB29" s="33">
        <f>'24.PL_Rev'!G30</f>
        <v>12</v>
      </c>
      <c r="BC29" s="33">
        <f>'25.OM_Rev'!G30</f>
        <v>8</v>
      </c>
      <c r="BD29" s="33">
        <f t="shared" si="2"/>
        <v>2339.7999999999997</v>
      </c>
      <c r="BE29" s="33">
        <f>'02.PP_Rev'!H30</f>
        <v>171</v>
      </c>
      <c r="BF29" s="33">
        <f>'03.KD_Rev'!H30</f>
        <v>171</v>
      </c>
      <c r="BG29" s="33">
        <f>'04.KC_Rev'!H30</f>
        <v>564</v>
      </c>
      <c r="BH29" s="33">
        <f>'05.BT_Rev'!H30</f>
        <v>105</v>
      </c>
      <c r="BI29" s="33">
        <f>'06.PV_Rev'!H30</f>
        <v>52</v>
      </c>
      <c r="BJ29" s="33">
        <f>'07.SR_Rev'!H30</f>
        <v>71.5</v>
      </c>
      <c r="BK29" s="33">
        <f>'08.KT_Rev'!H30</f>
        <v>62</v>
      </c>
      <c r="BL29" s="33">
        <f>'09.TK_Rev'!H30</f>
        <v>75</v>
      </c>
      <c r="BM29" s="33">
        <f>'10.SV_Rev'!H30</f>
        <v>107</v>
      </c>
      <c r="BN29" s="33">
        <f>'11.PS_Rev'!H30</f>
        <v>33.5</v>
      </c>
      <c r="BO29" s="33">
        <f>'12.KCh_Rev'!H30</f>
        <v>12.5</v>
      </c>
      <c r="BP29" s="33">
        <f>'13.KS_Rev'!H30</f>
        <v>198</v>
      </c>
      <c r="BQ29" s="33">
        <f>'14.KP_Rev'!H30</f>
        <v>127</v>
      </c>
      <c r="BR29" s="33">
        <f>'15.PSH_Rev'!H30</f>
        <v>119</v>
      </c>
      <c r="BS29" s="33">
        <f>'16.KK_Rev'!H30</f>
        <v>34</v>
      </c>
      <c r="BT29" s="33">
        <f>'17.PVH_Rev'!H30</f>
        <v>10</v>
      </c>
      <c r="BU29" s="33">
        <f>'18.KT_Rev'!H30</f>
        <v>71</v>
      </c>
      <c r="BV29" s="33">
        <f>'19.RT_Rev'!H30</f>
        <v>24.5</v>
      </c>
      <c r="BW29" s="33">
        <f>'20.MD_Rev'!H30</f>
        <v>8</v>
      </c>
      <c r="BX29" s="33">
        <f>'21.BM_Rev'!H30</f>
        <v>280.60000000000002</v>
      </c>
      <c r="BY29" s="33">
        <f>'22.ST_Rev'!H30</f>
        <v>12.5</v>
      </c>
      <c r="BZ29" s="33">
        <f>'23.KE_Rev'!H30</f>
        <v>9</v>
      </c>
      <c r="CA29" s="33">
        <f>'24.PL_Rev'!H30</f>
        <v>13.7</v>
      </c>
      <c r="CB29" s="33">
        <f>'25.OM_Rev'!H30</f>
        <v>8</v>
      </c>
      <c r="CC29" s="33">
        <f t="shared" si="3"/>
        <v>2362.1999999999998</v>
      </c>
      <c r="CD29" s="33">
        <f>'02.PP_Rev'!I30</f>
        <v>196.99999999999997</v>
      </c>
      <c r="CE29" s="33">
        <f>'03.KD_Rev'!I30</f>
        <v>101.99999999999999</v>
      </c>
      <c r="CF29" s="33">
        <f>'04.KC_Rev'!I30</f>
        <v>576.00000000000023</v>
      </c>
      <c r="CG29" s="33">
        <f>'05.BT_Rev'!I30</f>
        <v>106.00000000000001</v>
      </c>
      <c r="CH29" s="33">
        <f>'06.PV_Rev'!I30</f>
        <v>55</v>
      </c>
      <c r="CI29" s="33">
        <f>'07.SR_Rev'!I30</f>
        <v>47.500000000000014</v>
      </c>
      <c r="CJ29" s="33">
        <f>'08.KT_Rev'!I30</f>
        <v>73</v>
      </c>
      <c r="CK29" s="33">
        <f>'09.TK_Rev'!I30</f>
        <v>79.000000000000014</v>
      </c>
      <c r="CL29" s="33">
        <f>'10.SV_Rev'!I30</f>
        <v>106.00000000000001</v>
      </c>
      <c r="CM29" s="33">
        <f>'11.PS_Rev'!I30</f>
        <v>33.5</v>
      </c>
      <c r="CN29" s="33">
        <f>'12.KCh_Rev'!I30</f>
        <v>13.5</v>
      </c>
      <c r="CO29" s="33">
        <f>'13.KS_Rev'!I30</f>
        <v>186.39999999999998</v>
      </c>
      <c r="CP29" s="33">
        <f>'14.KP_Rev'!I30</f>
        <v>140</v>
      </c>
      <c r="CQ29" s="33">
        <f>'15.PSH_Rev'!I30</f>
        <v>136</v>
      </c>
      <c r="CR29" s="33">
        <f>'16.KK_Rev'!I30</f>
        <v>43.500000000000007</v>
      </c>
      <c r="CS29" s="33">
        <f>'17.PVH_Rev'!I30</f>
        <v>13</v>
      </c>
      <c r="CT29" s="33">
        <f>'18.KT_Rev'!I30</f>
        <v>59.999999999999993</v>
      </c>
      <c r="CU29" s="33">
        <f>'19.RT_Rev'!I30</f>
        <v>58.999999999999993</v>
      </c>
      <c r="CV29" s="33">
        <f>'20.MD_Rev'!I30</f>
        <v>8</v>
      </c>
      <c r="CW29" s="33">
        <f>'21.BM_Rev'!I30</f>
        <v>279.60000000000002</v>
      </c>
      <c r="CX29" s="33">
        <f>'22.ST_Rev'!I30</f>
        <v>16.5</v>
      </c>
      <c r="CY29" s="33">
        <f>'23.KE_Rev'!I30</f>
        <v>9.0000000000000018</v>
      </c>
      <c r="CZ29" s="33">
        <f>'24.PL_Rev'!I30</f>
        <v>14.700000000000003</v>
      </c>
      <c r="DA29" s="33">
        <f>'25.OM_Rev'!I30</f>
        <v>8</v>
      </c>
      <c r="DB29" s="33">
        <f t="shared" si="4"/>
        <v>2404.6999999999998</v>
      </c>
      <c r="DC29" s="33">
        <f>'02.PP_Rev'!U30</f>
        <v>238</v>
      </c>
      <c r="DD29" s="33">
        <f>'03.KD_Rev'!V30</f>
        <v>105</v>
      </c>
      <c r="DE29" s="33">
        <f>'04.KC_Rev'!AB30</f>
        <v>606</v>
      </c>
      <c r="DF29" s="33">
        <f>'05.BT_Rev'!Y30</f>
        <v>109</v>
      </c>
      <c r="DG29" s="33">
        <f>'06.PV_Rev'!X30</f>
        <v>56</v>
      </c>
      <c r="DH29" s="33">
        <f>'07.SR_Rev'!W30</f>
        <v>48.5</v>
      </c>
      <c r="DI29" s="33">
        <f>'08.KT_Rev'!S30</f>
        <v>57</v>
      </c>
      <c r="DJ29" s="33">
        <f>'09.TK_Rev'!U30</f>
        <v>102</v>
      </c>
      <c r="DK29" s="33">
        <f>'10.SV_Rev'!S30</f>
        <v>95.5</v>
      </c>
      <c r="DL29" s="33">
        <f>'11.PS_Rev'!Q30</f>
        <v>35</v>
      </c>
      <c r="DM29" s="33">
        <f>'12.KCh_Rev'!S30</f>
        <v>18.5</v>
      </c>
      <c r="DN29" s="33">
        <f>'13.KS_Rev'!S30</f>
        <v>195</v>
      </c>
      <c r="DO29" s="33">
        <f>'14.KP_Rev'!S30</f>
        <v>142.5</v>
      </c>
      <c r="DP29" s="33">
        <f>'15.PSH_Rev'!O30</f>
        <v>140</v>
      </c>
      <c r="DQ29" s="33">
        <f>'16.KK_Rev'!R30</f>
        <v>68</v>
      </c>
      <c r="DR29" s="33">
        <f>'17.PVH_Rev'!S30</f>
        <v>10</v>
      </c>
      <c r="DS29" s="33">
        <f>'18.KT_Rev'!Q30</f>
        <v>61</v>
      </c>
      <c r="DT29" s="33">
        <f>'19.RT_Rev'!T30</f>
        <v>40</v>
      </c>
      <c r="DU29" s="33">
        <f>'20.MD_Rev'!P30</f>
        <v>9</v>
      </c>
      <c r="DV29" s="33">
        <f>'21.BM_Rev'!T30</f>
        <v>217</v>
      </c>
      <c r="DW29" s="33">
        <f>'22.ST_Rev'!P30</f>
        <v>16.5</v>
      </c>
      <c r="DX29" s="33">
        <f>'23.KE_Rev'!M30</f>
        <v>12</v>
      </c>
      <c r="DY29" s="33">
        <f>'24.PL_Rev'!M30</f>
        <v>15.2</v>
      </c>
      <c r="DZ29" s="33">
        <f>'25.OM_Rev'!P30</f>
        <v>8</v>
      </c>
      <c r="EA29" s="33">
        <f t="shared" si="5"/>
        <v>2558.1</v>
      </c>
      <c r="EB29" s="33">
        <f>'02.PP_Rev'!AG30</f>
        <v>243</v>
      </c>
      <c r="EC29" s="33">
        <f>'03.KD_Rev'!W30</f>
        <v>108</v>
      </c>
      <c r="ED29" s="33">
        <f>'04.KC_Rev'!AC30</f>
        <v>607</v>
      </c>
      <c r="EE29" s="33">
        <f>'05.BT_Rev'!Z30</f>
        <v>112</v>
      </c>
      <c r="EF29" s="33">
        <f>'06.PV_Rev'!Y30</f>
        <v>54</v>
      </c>
      <c r="EG29" s="33">
        <f>'07.SR_Rev'!X30</f>
        <v>50</v>
      </c>
      <c r="EH29" s="33">
        <f>'08.KT_Rev'!T30</f>
        <v>57.5</v>
      </c>
      <c r="EI29" s="33">
        <f>'09.TK_Rev'!V30</f>
        <v>102</v>
      </c>
      <c r="EJ29" s="33">
        <f>'10.SV_Rev'!T30</f>
        <v>100</v>
      </c>
      <c r="EK29" s="33">
        <f>'11.PS_Rev'!R30</f>
        <v>34.6</v>
      </c>
      <c r="EL29" s="33">
        <f>'12.KCh_Rev'!T30</f>
        <v>20</v>
      </c>
      <c r="EM29" s="33">
        <f>'13.KS_Rev'!T30</f>
        <v>429</v>
      </c>
      <c r="EN29" s="33">
        <f>'14.KP_Rev'!T30</f>
        <v>148</v>
      </c>
      <c r="EO29" s="33">
        <f>'15.PSH_Rev'!P30</f>
        <v>126.8</v>
      </c>
      <c r="EP29" s="33">
        <f>'16.KK_Rev'!S30</f>
        <v>77</v>
      </c>
      <c r="EQ29" s="33">
        <f>'17.PVH_Rev'!T30</f>
        <v>15</v>
      </c>
      <c r="ER29" s="33">
        <f>'18.KT_Rev'!R30</f>
        <v>66</v>
      </c>
      <c r="ES29" s="33">
        <f>'19.RT_Rev'!U30</f>
        <v>50</v>
      </c>
      <c r="ET29" s="33">
        <f>'20.MD_Rev'!Q30</f>
        <v>11</v>
      </c>
      <c r="EU29" s="33">
        <f>'21.BM_Rev'!U30</f>
        <v>76</v>
      </c>
      <c r="EV29" s="33">
        <f>'22.ST_Rev'!Q30</f>
        <v>18.5</v>
      </c>
      <c r="EW29" s="33">
        <f>'23.KE_Rev'!N30</f>
        <v>20</v>
      </c>
      <c r="EX29" s="33">
        <f>'24.PL_Rev'!N30</f>
        <v>17.7</v>
      </c>
      <c r="EY29" s="33">
        <f>'25.OM_Rev'!Q30</f>
        <v>15</v>
      </c>
    </row>
    <row r="30" spans="1:155" ht="21.75" x14ac:dyDescent="0.65">
      <c r="A30" s="13"/>
      <c r="B30" s="14"/>
      <c r="C30" s="14">
        <v>7211</v>
      </c>
      <c r="D30" s="10" t="s">
        <v>24</v>
      </c>
      <c r="E30" s="5" t="s">
        <v>71</v>
      </c>
      <c r="F30" s="33">
        <f t="shared" si="0"/>
        <v>420</v>
      </c>
      <c r="G30" s="33">
        <f>'02.PP_Rev'!F31</f>
        <v>26</v>
      </c>
      <c r="H30" s="33">
        <f>'03.KD_Rev'!F31</f>
        <v>40</v>
      </c>
      <c r="I30" s="33">
        <f>'04.KC_Rev'!F31</f>
        <v>28</v>
      </c>
      <c r="J30" s="33">
        <f>'05.BT_Rev'!F31</f>
        <v>14</v>
      </c>
      <c r="K30" s="33">
        <f>'06.PV_Rev'!F31</f>
        <v>3</v>
      </c>
      <c r="L30" s="33">
        <f>'07.SR_Rev'!F31</f>
        <v>25</v>
      </c>
      <c r="M30" s="33">
        <f>'08.KT_Rev'!F31</f>
        <v>4</v>
      </c>
      <c r="N30" s="33">
        <f>'09.TK_Rev'!F31</f>
        <v>8</v>
      </c>
      <c r="O30" s="33">
        <f>'10.SV_Rev'!F31</f>
        <v>0</v>
      </c>
      <c r="P30" s="33">
        <f>'11.PS_Rev'!F31</f>
        <v>8</v>
      </c>
      <c r="Q30" s="33">
        <f>'12.KCh_Rev'!F31</f>
        <v>5</v>
      </c>
      <c r="R30" s="33">
        <f>'13.KS_Rev'!F31</f>
        <v>160</v>
      </c>
      <c r="S30" s="33">
        <f>'14.KP_Rev'!F31</f>
        <v>22</v>
      </c>
      <c r="T30" s="33">
        <f>'15.PSH_Rev'!F31</f>
        <v>5</v>
      </c>
      <c r="U30" s="33">
        <f>'16.KK_Rev'!F31</f>
        <v>6</v>
      </c>
      <c r="V30" s="33">
        <f>'17.PVH_Rev'!F31</f>
        <v>6</v>
      </c>
      <c r="W30" s="33">
        <f>'18.KT_Rev'!F31</f>
        <v>20</v>
      </c>
      <c r="X30" s="33">
        <f>'19.RT_Rev'!F31</f>
        <v>5</v>
      </c>
      <c r="Y30" s="33">
        <f>'20.MD_Rev'!F31</f>
        <v>2</v>
      </c>
      <c r="Z30" s="33">
        <f>'21.BM_Rev'!F31</f>
        <v>22</v>
      </c>
      <c r="AA30" s="33">
        <f>'22.ST_Rev'!F31</f>
        <v>2</v>
      </c>
      <c r="AB30" s="33">
        <f>'23.KE_Rev'!F31</f>
        <v>1</v>
      </c>
      <c r="AC30" s="33">
        <f>'24.PL_Rev'!F31</f>
        <v>5</v>
      </c>
      <c r="AD30" s="33">
        <f>'25.OM_Rev'!F31</f>
        <v>3</v>
      </c>
      <c r="AE30" s="33">
        <f t="shared" si="1"/>
        <v>560.79999999999995</v>
      </c>
      <c r="AF30" s="33">
        <f>'02.PP_Rev'!G31</f>
        <v>30</v>
      </c>
      <c r="AG30" s="33">
        <f>'03.KD_Rev'!G31</f>
        <v>75</v>
      </c>
      <c r="AH30" s="33">
        <f>'04.KC_Rev'!G31</f>
        <v>30</v>
      </c>
      <c r="AI30" s="33">
        <f>'05.BT_Rev'!G31</f>
        <v>15</v>
      </c>
      <c r="AJ30" s="33">
        <f>'06.PV_Rev'!G31</f>
        <v>36</v>
      </c>
      <c r="AK30" s="33">
        <f>'07.SR_Rev'!G31</f>
        <v>31</v>
      </c>
      <c r="AL30" s="33">
        <f>'08.KT_Rev'!G31</f>
        <v>5</v>
      </c>
      <c r="AM30" s="33">
        <f>'09.TK_Rev'!G31</f>
        <v>12.8</v>
      </c>
      <c r="AN30" s="33">
        <f>'10.SV_Rev'!G31</f>
        <v>0</v>
      </c>
      <c r="AO30" s="33">
        <f>'11.PS_Rev'!G31</f>
        <v>8</v>
      </c>
      <c r="AP30" s="33">
        <f>'12.KCh_Rev'!G31</f>
        <v>6</v>
      </c>
      <c r="AQ30" s="33">
        <f>'13.KS_Rev'!G31</f>
        <v>170</v>
      </c>
      <c r="AR30" s="33">
        <f>'14.KP_Rev'!G31</f>
        <v>40</v>
      </c>
      <c r="AS30" s="33">
        <f>'15.PSH_Rev'!G31</f>
        <v>5</v>
      </c>
      <c r="AT30" s="33">
        <f>'16.KK_Rev'!G31</f>
        <v>6</v>
      </c>
      <c r="AU30" s="33">
        <f>'17.PVH_Rev'!G31</f>
        <v>8</v>
      </c>
      <c r="AV30" s="33">
        <f>'18.KT_Rev'!G31</f>
        <v>40</v>
      </c>
      <c r="AW30" s="33">
        <f>'19.RT_Rev'!G31</f>
        <v>7</v>
      </c>
      <c r="AX30" s="33">
        <f>'20.MD_Rev'!G31</f>
        <v>2</v>
      </c>
      <c r="AY30" s="33">
        <f>'21.BM_Rev'!G31</f>
        <v>23</v>
      </c>
      <c r="AZ30" s="33">
        <f>'22.ST_Rev'!G31</f>
        <v>2</v>
      </c>
      <c r="BA30" s="33">
        <f>'23.KE_Rev'!G31</f>
        <v>1</v>
      </c>
      <c r="BB30" s="33">
        <f>'24.PL_Rev'!G31</f>
        <v>5</v>
      </c>
      <c r="BC30" s="33">
        <f>'25.OM_Rev'!G31</f>
        <v>3</v>
      </c>
      <c r="BD30" s="33">
        <f t="shared" si="2"/>
        <v>650</v>
      </c>
      <c r="BE30" s="33">
        <f>'02.PP_Rev'!H31</f>
        <v>30</v>
      </c>
      <c r="BF30" s="33">
        <f>'03.KD_Rev'!H31</f>
        <v>141</v>
      </c>
      <c r="BG30" s="33">
        <f>'04.KC_Rev'!H31</f>
        <v>38</v>
      </c>
      <c r="BH30" s="33">
        <f>'05.BT_Rev'!H31</f>
        <v>25</v>
      </c>
      <c r="BI30" s="33">
        <f>'06.PV_Rev'!H31</f>
        <v>9</v>
      </c>
      <c r="BJ30" s="33">
        <f>'07.SR_Rev'!H31</f>
        <v>35</v>
      </c>
      <c r="BK30" s="33">
        <f>'08.KT_Rev'!H31</f>
        <v>12</v>
      </c>
      <c r="BL30" s="33">
        <f>'09.TK_Rev'!H31</f>
        <v>16</v>
      </c>
      <c r="BM30" s="33">
        <f>'10.SV_Rev'!H31</f>
        <v>0</v>
      </c>
      <c r="BN30" s="33">
        <f>'11.PS_Rev'!H31</f>
        <v>12</v>
      </c>
      <c r="BO30" s="33">
        <f>'12.KCh_Rev'!H31</f>
        <v>7</v>
      </c>
      <c r="BP30" s="33">
        <f>'13.KS_Rev'!H31</f>
        <v>170</v>
      </c>
      <c r="BQ30" s="33">
        <f>'14.KP_Rev'!H31</f>
        <v>80</v>
      </c>
      <c r="BR30" s="33">
        <f>'15.PSH_Rev'!H31</f>
        <v>3</v>
      </c>
      <c r="BS30" s="33">
        <f>'16.KK_Rev'!H31</f>
        <v>12</v>
      </c>
      <c r="BT30" s="33">
        <f>'17.PVH_Rev'!H31</f>
        <v>4</v>
      </c>
      <c r="BU30" s="33">
        <f>'18.KT_Rev'!H31</f>
        <v>10</v>
      </c>
      <c r="BV30" s="33">
        <f>'19.RT_Rev'!H31</f>
        <v>7</v>
      </c>
      <c r="BW30" s="33">
        <f>'20.MD_Rev'!H31</f>
        <v>2</v>
      </c>
      <c r="BX30" s="33">
        <f>'21.BM_Rev'!H31</f>
        <v>25</v>
      </c>
      <c r="BY30" s="33">
        <f>'22.ST_Rev'!H31</f>
        <v>2</v>
      </c>
      <c r="BZ30" s="33">
        <f>'23.KE_Rev'!H31</f>
        <v>1</v>
      </c>
      <c r="CA30" s="33">
        <f>'24.PL_Rev'!H31</f>
        <v>6</v>
      </c>
      <c r="CB30" s="33">
        <f>'25.OM_Rev'!H31</f>
        <v>3</v>
      </c>
      <c r="CC30" s="33">
        <f t="shared" si="3"/>
        <v>639</v>
      </c>
      <c r="CD30" s="33">
        <f>'02.PP_Rev'!I31</f>
        <v>50.000000000000014</v>
      </c>
      <c r="CE30" s="33">
        <f>'03.KD_Rev'!I31</f>
        <v>72.000000000000014</v>
      </c>
      <c r="CF30" s="33">
        <f>'04.KC_Rev'!I31</f>
        <v>40.000000000000014</v>
      </c>
      <c r="CG30" s="33">
        <f>'05.BT_Rev'!I31</f>
        <v>26.999999999999996</v>
      </c>
      <c r="CH30" s="33">
        <f>'06.PV_Rev'!I31</f>
        <v>7.0000000000000009</v>
      </c>
      <c r="CI30" s="33">
        <f>'07.SR_Rev'!I31</f>
        <v>31</v>
      </c>
      <c r="CJ30" s="33">
        <f>'08.KT_Rev'!I31</f>
        <v>13</v>
      </c>
      <c r="CK30" s="33">
        <f>'09.TK_Rev'!I31</f>
        <v>20.000000000000004</v>
      </c>
      <c r="CL30" s="33">
        <f>'10.SV_Rev'!I31</f>
        <v>0</v>
      </c>
      <c r="CM30" s="33">
        <f>'11.PS_Rev'!I31</f>
        <v>11.999999999999998</v>
      </c>
      <c r="CN30" s="33">
        <f>'12.KCh_Rev'!I31</f>
        <v>8.0000000000000018</v>
      </c>
      <c r="CO30" s="33">
        <f>'13.KS_Rev'!I31</f>
        <v>160</v>
      </c>
      <c r="CP30" s="33">
        <f>'14.KP_Rev'!I31</f>
        <v>89.999999999999986</v>
      </c>
      <c r="CQ30" s="33">
        <f>'15.PSH_Rev'!I31</f>
        <v>20</v>
      </c>
      <c r="CR30" s="33">
        <f>'16.KK_Rev'!I31</f>
        <v>12</v>
      </c>
      <c r="CS30" s="33">
        <f>'17.PVH_Rev'!I31</f>
        <v>6</v>
      </c>
      <c r="CT30" s="33">
        <f>'18.KT_Rev'!I31</f>
        <v>15.000000000000002</v>
      </c>
      <c r="CU30" s="33">
        <f>'19.RT_Rev'!I31</f>
        <v>10.000000000000002</v>
      </c>
      <c r="CV30" s="33">
        <f>'20.MD_Rev'!I31</f>
        <v>2.0000000000000004</v>
      </c>
      <c r="CW30" s="33">
        <f>'21.BM_Rev'!I31</f>
        <v>30</v>
      </c>
      <c r="CX30" s="33">
        <f>'22.ST_Rev'!I31</f>
        <v>3</v>
      </c>
      <c r="CY30" s="33">
        <f>'23.KE_Rev'!I31</f>
        <v>1</v>
      </c>
      <c r="CZ30" s="33">
        <f>'24.PL_Rev'!I31</f>
        <v>7</v>
      </c>
      <c r="DA30" s="33">
        <f>'25.OM_Rev'!I31</f>
        <v>3.0000000000000004</v>
      </c>
      <c r="DB30" s="33">
        <f t="shared" si="4"/>
        <v>666</v>
      </c>
      <c r="DC30" s="33">
        <f>'02.PP_Rev'!U31</f>
        <v>60</v>
      </c>
      <c r="DD30" s="33">
        <f>'03.KD_Rev'!V31</f>
        <v>75</v>
      </c>
      <c r="DE30" s="33">
        <f>'04.KC_Rev'!AB31</f>
        <v>50</v>
      </c>
      <c r="DF30" s="33">
        <f>'05.BT_Rev'!Y31</f>
        <v>28</v>
      </c>
      <c r="DG30" s="33">
        <f>'06.PV_Rev'!X31</f>
        <v>7</v>
      </c>
      <c r="DH30" s="33">
        <f>'07.SR_Rev'!W31</f>
        <v>32</v>
      </c>
      <c r="DI30" s="33">
        <f>'08.KT_Rev'!S31</f>
        <v>7</v>
      </c>
      <c r="DJ30" s="33">
        <f>'09.TK_Rev'!U31</f>
        <v>30</v>
      </c>
      <c r="DK30" s="33">
        <f>'10.SV_Rev'!S31</f>
        <v>1</v>
      </c>
      <c r="DL30" s="33">
        <f>'11.PS_Rev'!Q31</f>
        <v>12</v>
      </c>
      <c r="DM30" s="33">
        <f>'12.KCh_Rev'!S31</f>
        <v>8</v>
      </c>
      <c r="DN30" s="33">
        <f>'13.KS_Rev'!S31</f>
        <v>160</v>
      </c>
      <c r="DO30" s="33">
        <f>'14.KP_Rev'!S31</f>
        <v>94.5</v>
      </c>
      <c r="DP30" s="33">
        <f>'15.PSH_Rev'!O31</f>
        <v>21</v>
      </c>
      <c r="DQ30" s="33">
        <f>'16.KK_Rev'!R31</f>
        <v>5</v>
      </c>
      <c r="DR30" s="33">
        <f>'17.PVH_Rev'!S31</f>
        <v>5</v>
      </c>
      <c r="DS30" s="33">
        <f>'18.KT_Rev'!Q31</f>
        <v>16</v>
      </c>
      <c r="DT30" s="33">
        <f>'19.RT_Rev'!T31</f>
        <v>5</v>
      </c>
      <c r="DU30" s="33">
        <f>'20.MD_Rev'!P31</f>
        <v>2</v>
      </c>
      <c r="DV30" s="33">
        <f>'21.BM_Rev'!T31</f>
        <v>32</v>
      </c>
      <c r="DW30" s="33">
        <f>'22.ST_Rev'!P31</f>
        <v>3</v>
      </c>
      <c r="DX30" s="33">
        <f>'23.KE_Rev'!M31</f>
        <v>2</v>
      </c>
      <c r="DY30" s="33">
        <f>'24.PL_Rev'!M31</f>
        <v>7.5</v>
      </c>
      <c r="DZ30" s="33">
        <f>'25.OM_Rev'!P31</f>
        <v>3</v>
      </c>
      <c r="EA30" s="33">
        <f t="shared" si="5"/>
        <v>670.5</v>
      </c>
      <c r="EB30" s="33">
        <f>'02.PP_Rev'!AG31</f>
        <v>60</v>
      </c>
      <c r="EC30" s="33">
        <f>'03.KD_Rev'!W31</f>
        <v>78</v>
      </c>
      <c r="ED30" s="33">
        <f>'04.KC_Rev'!AC31</f>
        <v>50</v>
      </c>
      <c r="EE30" s="33">
        <f>'05.BT_Rev'!Z31</f>
        <v>29</v>
      </c>
      <c r="EF30" s="33">
        <f>'06.PV_Rev'!Y31</f>
        <v>7</v>
      </c>
      <c r="EG30" s="33">
        <f>'07.SR_Rev'!X31</f>
        <v>32</v>
      </c>
      <c r="EH30" s="33">
        <f>'08.KT_Rev'!T31</f>
        <v>7.5</v>
      </c>
      <c r="EI30" s="33">
        <f>'09.TK_Rev'!V31</f>
        <v>30</v>
      </c>
      <c r="EJ30" s="33">
        <f>'10.SV_Rev'!T31</f>
        <v>5</v>
      </c>
      <c r="EK30" s="33">
        <f>'11.PS_Rev'!R31</f>
        <v>12</v>
      </c>
      <c r="EL30" s="33">
        <f>'12.KCh_Rev'!T31</f>
        <v>10</v>
      </c>
      <c r="EM30" s="33">
        <f>'13.KS_Rev'!T31</f>
        <v>170</v>
      </c>
      <c r="EN30" s="33">
        <f>'14.KP_Rev'!T31</f>
        <v>100</v>
      </c>
      <c r="EO30" s="33">
        <f>'15.PSH_Rev'!P31</f>
        <v>0</v>
      </c>
      <c r="EP30" s="33">
        <f>'16.KK_Rev'!S31</f>
        <v>5</v>
      </c>
      <c r="EQ30" s="33">
        <f>'17.PVH_Rev'!T31</f>
        <v>9</v>
      </c>
      <c r="ER30" s="33">
        <f>'18.KT_Rev'!R31</f>
        <v>16</v>
      </c>
      <c r="ES30" s="33">
        <f>'19.RT_Rev'!U31</f>
        <v>5</v>
      </c>
      <c r="ET30" s="33">
        <f>'20.MD_Rev'!Q31</f>
        <v>4</v>
      </c>
      <c r="EU30" s="33">
        <f>'21.BM_Rev'!U31</f>
        <v>21</v>
      </c>
      <c r="EV30" s="33">
        <f>'22.ST_Rev'!Q31</f>
        <v>5</v>
      </c>
      <c r="EW30" s="33">
        <f>'23.KE_Rev'!N31</f>
        <v>2</v>
      </c>
      <c r="EX30" s="33">
        <f>'24.PL_Rev'!N31</f>
        <v>10</v>
      </c>
      <c r="EY30" s="33">
        <f>'25.OM_Rev'!Q31</f>
        <v>3</v>
      </c>
    </row>
    <row r="31" spans="1:155" ht="21.75" x14ac:dyDescent="0.65">
      <c r="A31" s="13"/>
      <c r="B31" s="14"/>
      <c r="C31" s="14">
        <v>7212</v>
      </c>
      <c r="D31" s="10" t="s">
        <v>25</v>
      </c>
      <c r="E31" s="5" t="s">
        <v>84</v>
      </c>
      <c r="F31" s="33">
        <f t="shared" si="0"/>
        <v>146</v>
      </c>
      <c r="G31" s="33">
        <f>'02.PP_Rev'!F32</f>
        <v>0</v>
      </c>
      <c r="H31" s="33">
        <f>'03.KD_Rev'!F32</f>
        <v>0</v>
      </c>
      <c r="I31" s="33">
        <f>'04.KC_Rev'!F32</f>
        <v>50</v>
      </c>
      <c r="J31" s="33">
        <f>'05.BT_Rev'!F32</f>
        <v>0</v>
      </c>
      <c r="K31" s="33">
        <f>'06.PV_Rev'!F32</f>
        <v>2</v>
      </c>
      <c r="L31" s="33">
        <f>'07.SR_Rev'!F32</f>
        <v>0</v>
      </c>
      <c r="M31" s="33">
        <f>'08.KT_Rev'!F32</f>
        <v>5</v>
      </c>
      <c r="N31" s="33">
        <f>'09.TK_Rev'!F32</f>
        <v>0</v>
      </c>
      <c r="O31" s="33">
        <f>'10.SV_Rev'!F32</f>
        <v>20</v>
      </c>
      <c r="P31" s="33">
        <f>'11.PS_Rev'!F32</f>
        <v>0</v>
      </c>
      <c r="Q31" s="33">
        <f>'12.KCh_Rev'!F32</f>
        <v>0</v>
      </c>
      <c r="R31" s="33">
        <f>'13.KS_Rev'!F32</f>
        <v>2</v>
      </c>
      <c r="S31" s="33">
        <f>'14.KP_Rev'!F32</f>
        <v>0</v>
      </c>
      <c r="T31" s="33">
        <f>'15.PSH_Rev'!F32</f>
        <v>0</v>
      </c>
      <c r="U31" s="33">
        <f>'16.KK_Rev'!F32</f>
        <v>0</v>
      </c>
      <c r="V31" s="33">
        <f>'17.PVH_Rev'!F32</f>
        <v>0</v>
      </c>
      <c r="W31" s="33">
        <f>'18.KT_Rev'!F32</f>
        <v>0</v>
      </c>
      <c r="X31" s="33">
        <f>'19.RT_Rev'!F32</f>
        <v>0</v>
      </c>
      <c r="Y31" s="33">
        <f>'20.MD_Rev'!F32</f>
        <v>0</v>
      </c>
      <c r="Z31" s="33">
        <f>'21.BM_Rev'!F32</f>
        <v>60</v>
      </c>
      <c r="AA31" s="33">
        <f>'22.ST_Rev'!F32</f>
        <v>7</v>
      </c>
      <c r="AB31" s="33">
        <f>'23.KE_Rev'!F32</f>
        <v>0</v>
      </c>
      <c r="AC31" s="33">
        <f>'24.PL_Rev'!F32</f>
        <v>0</v>
      </c>
      <c r="AD31" s="33">
        <f>'25.OM_Rev'!F32</f>
        <v>0</v>
      </c>
      <c r="AE31" s="33">
        <f t="shared" si="1"/>
        <v>251</v>
      </c>
      <c r="AF31" s="33">
        <f>'02.PP_Rev'!G32</f>
        <v>0</v>
      </c>
      <c r="AG31" s="33">
        <f>'03.KD_Rev'!G32</f>
        <v>0</v>
      </c>
      <c r="AH31" s="33">
        <f>'04.KC_Rev'!G32</f>
        <v>50</v>
      </c>
      <c r="AI31" s="33">
        <f>'05.BT_Rev'!G32</f>
        <v>0</v>
      </c>
      <c r="AJ31" s="33">
        <f>'06.PV_Rev'!G32</f>
        <v>5</v>
      </c>
      <c r="AK31" s="33">
        <f>'07.SR_Rev'!G32</f>
        <v>0</v>
      </c>
      <c r="AL31" s="33">
        <f>'08.KT_Rev'!G32</f>
        <v>10</v>
      </c>
      <c r="AM31" s="33">
        <f>'09.TK_Rev'!G32</f>
        <v>0</v>
      </c>
      <c r="AN31" s="33">
        <f>'10.SV_Rev'!G32</f>
        <v>20.5</v>
      </c>
      <c r="AO31" s="33">
        <f>'11.PS_Rev'!G32</f>
        <v>0</v>
      </c>
      <c r="AP31" s="33">
        <f>'12.KCh_Rev'!G32</f>
        <v>0</v>
      </c>
      <c r="AQ31" s="33">
        <f>'13.KS_Rev'!G32</f>
        <v>2</v>
      </c>
      <c r="AR31" s="33">
        <f>'14.KP_Rev'!G32</f>
        <v>0</v>
      </c>
      <c r="AS31" s="33">
        <f>'15.PSH_Rev'!G32</f>
        <v>0</v>
      </c>
      <c r="AT31" s="33">
        <f>'16.KK_Rev'!G32</f>
        <v>0</v>
      </c>
      <c r="AU31" s="33">
        <f>'17.PVH_Rev'!G32</f>
        <v>0</v>
      </c>
      <c r="AV31" s="33">
        <f>'18.KT_Rev'!G32</f>
        <v>0</v>
      </c>
      <c r="AW31" s="33">
        <f>'19.RT_Rev'!G32</f>
        <v>6.5</v>
      </c>
      <c r="AX31" s="33">
        <f>'20.MD_Rev'!G32</f>
        <v>0</v>
      </c>
      <c r="AY31" s="33">
        <f>'21.BM_Rev'!G32</f>
        <v>150</v>
      </c>
      <c r="AZ31" s="33">
        <f>'22.ST_Rev'!G32</f>
        <v>7</v>
      </c>
      <c r="BA31" s="33">
        <f>'23.KE_Rev'!G32</f>
        <v>0</v>
      </c>
      <c r="BB31" s="33">
        <f>'24.PL_Rev'!G32</f>
        <v>0</v>
      </c>
      <c r="BC31" s="33">
        <f>'25.OM_Rev'!G32</f>
        <v>0</v>
      </c>
      <c r="BD31" s="33">
        <f t="shared" si="2"/>
        <v>254.5</v>
      </c>
      <c r="BE31" s="33">
        <f>'02.PP_Rev'!H32</f>
        <v>0</v>
      </c>
      <c r="BF31" s="33">
        <f>'03.KD_Rev'!H32</f>
        <v>0</v>
      </c>
      <c r="BG31" s="33">
        <f>'04.KC_Rev'!H32</f>
        <v>55</v>
      </c>
      <c r="BH31" s="33">
        <f>'05.BT_Rev'!H32</f>
        <v>0</v>
      </c>
      <c r="BI31" s="33">
        <f>'06.PV_Rev'!H32</f>
        <v>8</v>
      </c>
      <c r="BJ31" s="33">
        <f>'07.SR_Rev'!H32</f>
        <v>0</v>
      </c>
      <c r="BK31" s="33">
        <f>'08.KT_Rev'!H32</f>
        <v>10</v>
      </c>
      <c r="BL31" s="33">
        <f>'09.TK_Rev'!H32</f>
        <v>0</v>
      </c>
      <c r="BM31" s="33">
        <f>'10.SV_Rev'!H32</f>
        <v>20</v>
      </c>
      <c r="BN31" s="33">
        <f>'11.PS_Rev'!H32</f>
        <v>0</v>
      </c>
      <c r="BO31" s="33">
        <f>'12.KCh_Rev'!H32</f>
        <v>0</v>
      </c>
      <c r="BP31" s="33">
        <f>'13.KS_Rev'!H32</f>
        <v>2</v>
      </c>
      <c r="BQ31" s="33">
        <f>'14.KP_Rev'!H32</f>
        <v>0</v>
      </c>
      <c r="BR31" s="33">
        <f>'15.PSH_Rev'!H32</f>
        <v>0</v>
      </c>
      <c r="BS31" s="33">
        <f>'16.KK_Rev'!H32</f>
        <v>0</v>
      </c>
      <c r="BT31" s="33">
        <f>'17.PVH_Rev'!H32</f>
        <v>0</v>
      </c>
      <c r="BU31" s="33">
        <f>'18.KT_Rev'!H32</f>
        <v>0</v>
      </c>
      <c r="BV31" s="33">
        <f>'19.RT_Rev'!H32</f>
        <v>12.5</v>
      </c>
      <c r="BW31" s="33">
        <f>'20.MD_Rev'!H32</f>
        <v>0</v>
      </c>
      <c r="BX31" s="33">
        <f>'21.BM_Rev'!H32</f>
        <v>140</v>
      </c>
      <c r="BY31" s="33">
        <f>'22.ST_Rev'!H32</f>
        <v>7</v>
      </c>
      <c r="BZ31" s="33">
        <f>'23.KE_Rev'!H32</f>
        <v>0</v>
      </c>
      <c r="CA31" s="33">
        <f>'24.PL_Rev'!H32</f>
        <v>0</v>
      </c>
      <c r="CB31" s="33">
        <f>'25.OM_Rev'!H32</f>
        <v>0</v>
      </c>
      <c r="CC31" s="33">
        <f t="shared" si="3"/>
        <v>301</v>
      </c>
      <c r="CD31" s="33">
        <f>'02.PP_Rev'!I32</f>
        <v>0</v>
      </c>
      <c r="CE31" s="33">
        <f>'03.KD_Rev'!I32</f>
        <v>0</v>
      </c>
      <c r="CF31" s="33">
        <f>'04.KC_Rev'!I32</f>
        <v>69.999999999999986</v>
      </c>
      <c r="CG31" s="33">
        <f>'05.BT_Rev'!I32</f>
        <v>0</v>
      </c>
      <c r="CH31" s="33">
        <f>'06.PV_Rev'!I32</f>
        <v>7.0000000000000009</v>
      </c>
      <c r="CI31" s="33">
        <f>'07.SR_Rev'!I32</f>
        <v>0</v>
      </c>
      <c r="CJ31" s="33">
        <f>'08.KT_Rev'!I32</f>
        <v>19.999999999999996</v>
      </c>
      <c r="CK31" s="33">
        <f>'09.TK_Rev'!I32</f>
        <v>0</v>
      </c>
      <c r="CL31" s="33">
        <f>'10.SV_Rev'!I32</f>
        <v>21</v>
      </c>
      <c r="CM31" s="33">
        <f>'11.PS_Rev'!I32</f>
        <v>0</v>
      </c>
      <c r="CN31" s="33">
        <f>'12.KCh_Rev'!I32</f>
        <v>0</v>
      </c>
      <c r="CO31" s="33">
        <f>'13.KS_Rev'!I32</f>
        <v>0</v>
      </c>
      <c r="CP31" s="33">
        <f>'14.KP_Rev'!I32</f>
        <v>0</v>
      </c>
      <c r="CQ31" s="33">
        <f>'15.PSH_Rev'!I32</f>
        <v>0</v>
      </c>
      <c r="CR31" s="33">
        <f>'16.KK_Rev'!I32</f>
        <v>0</v>
      </c>
      <c r="CS31" s="33">
        <f>'17.PVH_Rev'!I32</f>
        <v>0</v>
      </c>
      <c r="CT31" s="33">
        <f>'18.KT_Rev'!I32</f>
        <v>0</v>
      </c>
      <c r="CU31" s="33">
        <f>'19.RT_Rev'!I32</f>
        <v>38.999999999999993</v>
      </c>
      <c r="CV31" s="33">
        <f>'20.MD_Rev'!I32</f>
        <v>0</v>
      </c>
      <c r="CW31" s="33">
        <f>'21.BM_Rev'!I32</f>
        <v>134</v>
      </c>
      <c r="CX31" s="33">
        <f>'22.ST_Rev'!I32</f>
        <v>9.9999999999999982</v>
      </c>
      <c r="CY31" s="33">
        <f>'23.KE_Rev'!I32</f>
        <v>0</v>
      </c>
      <c r="CZ31" s="33">
        <f>'24.PL_Rev'!I32</f>
        <v>0</v>
      </c>
      <c r="DA31" s="33">
        <f>'25.OM_Rev'!I32</f>
        <v>0</v>
      </c>
      <c r="DB31" s="33">
        <f t="shared" si="4"/>
        <v>281</v>
      </c>
      <c r="DC31" s="33">
        <f>'02.PP_Rev'!U32</f>
        <v>0</v>
      </c>
      <c r="DD31" s="33">
        <f>'03.KD_Rev'!V32</f>
        <v>0</v>
      </c>
      <c r="DE31" s="33">
        <f>'04.KC_Rev'!AB32</f>
        <v>90</v>
      </c>
      <c r="DF31" s="33">
        <f>'05.BT_Rev'!Y32</f>
        <v>0</v>
      </c>
      <c r="DG31" s="33">
        <f>'06.PV_Rev'!X32</f>
        <v>7</v>
      </c>
      <c r="DH31" s="33">
        <f>'07.SR_Rev'!W32</f>
        <v>0</v>
      </c>
      <c r="DI31" s="33">
        <f>'08.KT_Rev'!S32</f>
        <v>10</v>
      </c>
      <c r="DJ31" s="33">
        <f>'09.TK_Rev'!U32</f>
        <v>0</v>
      </c>
      <c r="DK31" s="33">
        <f>'10.SV_Rev'!S32</f>
        <v>21</v>
      </c>
      <c r="DL31" s="33">
        <f>'11.PS_Rev'!Q32</f>
        <v>0</v>
      </c>
      <c r="DM31" s="33">
        <f>'12.KCh_Rev'!S32</f>
        <v>0</v>
      </c>
      <c r="DN31" s="33">
        <f>'13.KS_Rev'!S32</f>
        <v>0</v>
      </c>
      <c r="DO31" s="33">
        <f>'14.KP_Rev'!S32</f>
        <v>0</v>
      </c>
      <c r="DP31" s="33">
        <f>'15.PSH_Rev'!O32</f>
        <v>0</v>
      </c>
      <c r="DQ31" s="33">
        <f>'16.KK_Rev'!R32</f>
        <v>0</v>
      </c>
      <c r="DR31" s="33">
        <f>'17.PVH_Rev'!S32</f>
        <v>0</v>
      </c>
      <c r="DS31" s="33">
        <f>'18.KT_Rev'!Q32</f>
        <v>0</v>
      </c>
      <c r="DT31" s="33">
        <f>'19.RT_Rev'!T32</f>
        <v>13</v>
      </c>
      <c r="DU31" s="33">
        <f>'20.MD_Rev'!P32</f>
        <v>0</v>
      </c>
      <c r="DV31" s="33">
        <f>'21.BM_Rev'!T32</f>
        <v>130</v>
      </c>
      <c r="DW31" s="33">
        <f>'22.ST_Rev'!P32</f>
        <v>10</v>
      </c>
      <c r="DX31" s="33">
        <f>'23.KE_Rev'!M32</f>
        <v>0</v>
      </c>
      <c r="DY31" s="33">
        <f>'24.PL_Rev'!M32</f>
        <v>0</v>
      </c>
      <c r="DZ31" s="33">
        <f>'25.OM_Rev'!P32</f>
        <v>0</v>
      </c>
      <c r="EA31" s="33">
        <f t="shared" si="5"/>
        <v>153</v>
      </c>
      <c r="EB31" s="33">
        <f>'02.PP_Rev'!AG32</f>
        <v>0</v>
      </c>
      <c r="EC31" s="33">
        <f>'03.KD_Rev'!W32</f>
        <v>0</v>
      </c>
      <c r="ED31" s="33">
        <f>'04.KC_Rev'!AC32</f>
        <v>90</v>
      </c>
      <c r="EE31" s="33">
        <f>'05.BT_Rev'!Z32</f>
        <v>0</v>
      </c>
      <c r="EF31" s="33">
        <f>'06.PV_Rev'!Y32</f>
        <v>7</v>
      </c>
      <c r="EG31" s="33">
        <f>'07.SR_Rev'!X32</f>
        <v>0</v>
      </c>
      <c r="EH31" s="33">
        <f>'08.KT_Rev'!T32</f>
        <v>10</v>
      </c>
      <c r="EI31" s="33">
        <f>'09.TK_Rev'!V32</f>
        <v>0</v>
      </c>
      <c r="EJ31" s="33">
        <f>'10.SV_Rev'!T32</f>
        <v>21</v>
      </c>
      <c r="EK31" s="33">
        <f>'11.PS_Rev'!R32</f>
        <v>0</v>
      </c>
      <c r="EL31" s="33">
        <f>'12.KCh_Rev'!T32</f>
        <v>0</v>
      </c>
      <c r="EM31" s="33">
        <f>'13.KS_Rev'!T32</f>
        <v>0</v>
      </c>
      <c r="EN31" s="33">
        <f>'14.KP_Rev'!T32</f>
        <v>0</v>
      </c>
      <c r="EO31" s="33">
        <f>'15.PSH_Rev'!P32</f>
        <v>0</v>
      </c>
      <c r="EP31" s="33">
        <f>'16.KK_Rev'!S32</f>
        <v>0</v>
      </c>
      <c r="EQ31" s="33">
        <f>'17.PVH_Rev'!T32</f>
        <v>0</v>
      </c>
      <c r="ER31" s="33">
        <f>'18.KT_Rev'!R32</f>
        <v>0</v>
      </c>
      <c r="ES31" s="33">
        <f>'19.RT_Rev'!U32</f>
        <v>15</v>
      </c>
      <c r="ET31" s="33">
        <f>'20.MD_Rev'!Q32</f>
        <v>0</v>
      </c>
      <c r="EU31" s="33">
        <f>'21.BM_Rev'!U32</f>
        <v>0</v>
      </c>
      <c r="EV31" s="33">
        <f>'22.ST_Rev'!Q32</f>
        <v>10</v>
      </c>
      <c r="EW31" s="33">
        <f>'23.KE_Rev'!N32</f>
        <v>0</v>
      </c>
      <c r="EX31" s="33">
        <f>'24.PL_Rev'!N32</f>
        <v>0</v>
      </c>
      <c r="EY31" s="33">
        <f>'25.OM_Rev'!Q32</f>
        <v>0</v>
      </c>
    </row>
    <row r="32" spans="1:155" ht="21.75" x14ac:dyDescent="0.65">
      <c r="A32" s="13"/>
      <c r="B32" s="14"/>
      <c r="C32" s="14">
        <v>7213</v>
      </c>
      <c r="D32" s="10" t="s">
        <v>26</v>
      </c>
      <c r="E32" s="5" t="s">
        <v>75</v>
      </c>
      <c r="F32" s="33">
        <f t="shared" si="0"/>
        <v>1171.8</v>
      </c>
      <c r="G32" s="33">
        <f>'02.PP_Rev'!F33</f>
        <v>130</v>
      </c>
      <c r="H32" s="33">
        <f>'03.KD_Rev'!F33</f>
        <v>28</v>
      </c>
      <c r="I32" s="33">
        <f>'04.KC_Rev'!F33</f>
        <v>476</v>
      </c>
      <c r="J32" s="33">
        <f>'05.BT_Rev'!F33</f>
        <v>59</v>
      </c>
      <c r="K32" s="33">
        <f>'06.PV_Rev'!F33</f>
        <v>37</v>
      </c>
      <c r="L32" s="33">
        <f>'07.SR_Rev'!F33</f>
        <v>17</v>
      </c>
      <c r="M32" s="33">
        <f>'08.KT_Rev'!F33</f>
        <v>36.799999999999997</v>
      </c>
      <c r="N32" s="33">
        <f>'09.TK_Rev'!F33</f>
        <v>10</v>
      </c>
      <c r="O32" s="33">
        <f>'10.SV_Rev'!F33</f>
        <v>75</v>
      </c>
      <c r="P32" s="33">
        <f>'11.PS_Rev'!F33</f>
        <v>21.5</v>
      </c>
      <c r="Q32" s="33">
        <f>'12.KCh_Rev'!F33</f>
        <v>5.5</v>
      </c>
      <c r="R32" s="33">
        <f>'13.KS_Rev'!F33</f>
        <v>26</v>
      </c>
      <c r="S32" s="33">
        <f>'14.KP_Rev'!F33</f>
        <v>27</v>
      </c>
      <c r="T32" s="33">
        <f>'15.PSH_Rev'!F33</f>
        <v>81</v>
      </c>
      <c r="U32" s="33">
        <f>'16.KK_Rev'!F33</f>
        <v>22</v>
      </c>
      <c r="V32" s="33">
        <f>'17.PVH_Rev'!F33</f>
        <v>3.5</v>
      </c>
      <c r="W32" s="33">
        <f>'18.KT_Rev'!F33</f>
        <v>46.5</v>
      </c>
      <c r="X32" s="33">
        <f>'19.RT_Rev'!F33</f>
        <v>5</v>
      </c>
      <c r="Y32" s="33">
        <f>'20.MD_Rev'!F33</f>
        <v>4.5</v>
      </c>
      <c r="Z32" s="33">
        <f>'21.BM_Rev'!F33</f>
        <v>37</v>
      </c>
      <c r="AA32" s="33">
        <f>'22.ST_Rev'!F33</f>
        <v>4</v>
      </c>
      <c r="AB32" s="33">
        <f>'23.KE_Rev'!F33</f>
        <v>7.5</v>
      </c>
      <c r="AC32" s="33">
        <f>'24.PL_Rev'!F33</f>
        <v>7</v>
      </c>
      <c r="AD32" s="33">
        <f>'25.OM_Rev'!F33</f>
        <v>5</v>
      </c>
      <c r="AE32" s="33">
        <f t="shared" si="1"/>
        <v>1292.3</v>
      </c>
      <c r="AF32" s="33">
        <f>'02.PP_Rev'!G33</f>
        <v>130</v>
      </c>
      <c r="AG32" s="33">
        <f>'03.KD_Rev'!G33</f>
        <v>28</v>
      </c>
      <c r="AH32" s="33">
        <f>'04.KC_Rev'!G33</f>
        <v>487</v>
      </c>
      <c r="AI32" s="33">
        <f>'05.BT_Rev'!G33</f>
        <v>77</v>
      </c>
      <c r="AJ32" s="33">
        <f>'06.PV_Rev'!G33</f>
        <v>38</v>
      </c>
      <c r="AK32" s="33">
        <f>'07.SR_Rev'!G33</f>
        <v>16.5</v>
      </c>
      <c r="AL32" s="33">
        <f>'08.KT_Rev'!G33</f>
        <v>38.299999999999997</v>
      </c>
      <c r="AM32" s="33">
        <f>'09.TK_Rev'!G33</f>
        <v>14</v>
      </c>
      <c r="AN32" s="33">
        <f>'10.SV_Rev'!G33</f>
        <v>79</v>
      </c>
      <c r="AO32" s="33">
        <f>'11.PS_Rev'!G33</f>
        <v>21.5</v>
      </c>
      <c r="AP32" s="33">
        <f>'12.KCh_Rev'!G33</f>
        <v>5.5</v>
      </c>
      <c r="AQ32" s="33">
        <f>'13.KS_Rev'!G33</f>
        <v>26</v>
      </c>
      <c r="AR32" s="33">
        <f>'14.KP_Rev'!G33</f>
        <v>28</v>
      </c>
      <c r="AS32" s="33">
        <f>'15.PSH_Rev'!G33</f>
        <v>81</v>
      </c>
      <c r="AT32" s="33">
        <f>'16.KK_Rev'!G33</f>
        <v>22</v>
      </c>
      <c r="AU32" s="33">
        <f>'17.PVH_Rev'!G33</f>
        <v>3.5</v>
      </c>
      <c r="AV32" s="33">
        <f>'18.KT_Rev'!G33</f>
        <v>48.4</v>
      </c>
      <c r="AW32" s="33">
        <f>'19.RT_Rev'!G33</f>
        <v>5</v>
      </c>
      <c r="AX32" s="33">
        <f>'20.MD_Rev'!G33</f>
        <v>5</v>
      </c>
      <c r="AY32" s="33">
        <f>'21.BM_Rev'!G33</f>
        <v>115.6</v>
      </c>
      <c r="AZ32" s="33">
        <f>'22.ST_Rev'!G33</f>
        <v>3.5</v>
      </c>
      <c r="BA32" s="33">
        <f>'23.KE_Rev'!G33</f>
        <v>7.5</v>
      </c>
      <c r="BB32" s="33">
        <f>'24.PL_Rev'!G33</f>
        <v>7</v>
      </c>
      <c r="BC32" s="33">
        <f>'25.OM_Rev'!G33</f>
        <v>5</v>
      </c>
      <c r="BD32" s="33">
        <f t="shared" si="2"/>
        <v>1260.3</v>
      </c>
      <c r="BE32" s="33">
        <f>'02.PP_Rev'!H33</f>
        <v>139</v>
      </c>
      <c r="BF32" s="33">
        <f>'03.KD_Rev'!H33</f>
        <v>30</v>
      </c>
      <c r="BG32" s="33">
        <f>'04.KC_Rev'!H33</f>
        <v>440</v>
      </c>
      <c r="BH32" s="33">
        <f>'05.BT_Rev'!H33</f>
        <v>78</v>
      </c>
      <c r="BI32" s="33">
        <f>'06.PV_Rev'!H33</f>
        <v>34</v>
      </c>
      <c r="BJ32" s="33">
        <f>'07.SR_Rev'!H33</f>
        <v>16.5</v>
      </c>
      <c r="BK32" s="33">
        <f>'08.KT_Rev'!H33</f>
        <v>40</v>
      </c>
      <c r="BL32" s="33">
        <f>'09.TK_Rev'!H33</f>
        <v>14</v>
      </c>
      <c r="BM32" s="33">
        <f>'10.SV_Rev'!H33</f>
        <v>80</v>
      </c>
      <c r="BN32" s="33">
        <f>'11.PS_Rev'!H33</f>
        <v>21.5</v>
      </c>
      <c r="BO32" s="33">
        <f>'12.KCh_Rev'!H33</f>
        <v>5.5</v>
      </c>
      <c r="BP32" s="33">
        <f>'13.KS_Rev'!H33</f>
        <v>26</v>
      </c>
      <c r="BQ32" s="33">
        <f>'14.KP_Rev'!H33</f>
        <v>29</v>
      </c>
      <c r="BR32" s="33">
        <f>'15.PSH_Rev'!H33</f>
        <v>81</v>
      </c>
      <c r="BS32" s="33">
        <f>'16.KK_Rev'!H33</f>
        <v>21</v>
      </c>
      <c r="BT32" s="33">
        <f>'17.PVH_Rev'!H33</f>
        <v>6</v>
      </c>
      <c r="BU32" s="33">
        <f>'18.KT_Rev'!H33</f>
        <v>48</v>
      </c>
      <c r="BV32" s="33">
        <f>'19.RT_Rev'!H33</f>
        <v>5</v>
      </c>
      <c r="BW32" s="33">
        <f>'20.MD_Rev'!H33</f>
        <v>6</v>
      </c>
      <c r="BX32" s="33">
        <f>'21.BM_Rev'!H33</f>
        <v>115.6</v>
      </c>
      <c r="BY32" s="33">
        <f>'22.ST_Rev'!H33</f>
        <v>3.5</v>
      </c>
      <c r="BZ32" s="33">
        <f>'23.KE_Rev'!H33</f>
        <v>8</v>
      </c>
      <c r="CA32" s="33">
        <f>'24.PL_Rev'!H33</f>
        <v>7.7</v>
      </c>
      <c r="CB32" s="33">
        <f>'25.OM_Rev'!H33</f>
        <v>5</v>
      </c>
      <c r="CC32" s="33">
        <f t="shared" si="3"/>
        <v>1267.7</v>
      </c>
      <c r="CD32" s="33">
        <f>'02.PP_Rev'!I33</f>
        <v>145.00000000000003</v>
      </c>
      <c r="CE32" s="33">
        <f>'03.KD_Rev'!I33</f>
        <v>30.000000000000007</v>
      </c>
      <c r="CF32" s="33">
        <f>'04.KC_Rev'!I33</f>
        <v>434.99999999999994</v>
      </c>
      <c r="CG32" s="33">
        <f>'05.BT_Rev'!I33</f>
        <v>77</v>
      </c>
      <c r="CH32" s="33">
        <f>'06.PV_Rev'!I33</f>
        <v>40</v>
      </c>
      <c r="CI32" s="33">
        <f>'07.SR_Rev'!I33</f>
        <v>16.5</v>
      </c>
      <c r="CJ32" s="33">
        <f>'08.KT_Rev'!I33</f>
        <v>40</v>
      </c>
      <c r="CK32" s="33">
        <f>'09.TK_Rev'!I33</f>
        <v>14</v>
      </c>
      <c r="CL32" s="33">
        <f>'10.SV_Rev'!I33</f>
        <v>80.000000000000014</v>
      </c>
      <c r="CM32" s="33">
        <f>'11.PS_Rev'!I33</f>
        <v>21.5</v>
      </c>
      <c r="CN32" s="33">
        <f>'12.KCh_Rev'!I33</f>
        <v>5.5</v>
      </c>
      <c r="CO32" s="33">
        <f>'13.KS_Rev'!I33</f>
        <v>26.400000000000002</v>
      </c>
      <c r="CP32" s="33">
        <f>'14.KP_Rev'!I33</f>
        <v>31.999999999999996</v>
      </c>
      <c r="CQ32" s="33">
        <f>'15.PSH_Rev'!I33</f>
        <v>81</v>
      </c>
      <c r="CR32" s="33">
        <f>'16.KK_Rev'!I33</f>
        <v>21</v>
      </c>
      <c r="CS32" s="33">
        <f>'17.PVH_Rev'!I33</f>
        <v>7</v>
      </c>
      <c r="CT32" s="33">
        <f>'18.KT_Rev'!I33</f>
        <v>39.999999999999993</v>
      </c>
      <c r="CU32" s="33">
        <f>'19.RT_Rev'!I33</f>
        <v>10.000000000000002</v>
      </c>
      <c r="CV32" s="33">
        <f>'20.MD_Rev'!I33</f>
        <v>6.0000000000000009</v>
      </c>
      <c r="CW32" s="33">
        <f>'21.BM_Rev'!I33</f>
        <v>115.60000000000002</v>
      </c>
      <c r="CX32" s="33">
        <f>'22.ST_Rev'!I33</f>
        <v>3.5</v>
      </c>
      <c r="CY32" s="33">
        <f>'23.KE_Rev'!I33</f>
        <v>8</v>
      </c>
      <c r="CZ32" s="33">
        <f>'24.PL_Rev'!I33</f>
        <v>7.7</v>
      </c>
      <c r="DA32" s="33">
        <f>'25.OM_Rev'!I33</f>
        <v>5.0000000000000018</v>
      </c>
      <c r="DB32" s="33">
        <f t="shared" si="4"/>
        <v>1254.7</v>
      </c>
      <c r="DC32" s="33">
        <f>'02.PP_Rev'!U33</f>
        <v>178</v>
      </c>
      <c r="DD32" s="33">
        <f>'03.KD_Rev'!V33</f>
        <v>30</v>
      </c>
      <c r="DE32" s="33">
        <f>'04.KC_Rev'!AB33</f>
        <v>435</v>
      </c>
      <c r="DF32" s="33">
        <f>'05.BT_Rev'!Y33</f>
        <v>79</v>
      </c>
      <c r="DG32" s="33">
        <f>'06.PV_Rev'!X33</f>
        <v>40</v>
      </c>
      <c r="DH32" s="33">
        <f>'07.SR_Rev'!W33</f>
        <v>16.5</v>
      </c>
      <c r="DI32" s="33">
        <f>'08.KT_Rev'!S33</f>
        <v>40</v>
      </c>
      <c r="DJ32" s="33">
        <f>'09.TK_Rev'!U33</f>
        <v>14</v>
      </c>
      <c r="DK32" s="33">
        <f>'10.SV_Rev'!S33</f>
        <v>68.5</v>
      </c>
      <c r="DL32" s="33">
        <f>'11.PS_Rev'!Q33</f>
        <v>23</v>
      </c>
      <c r="DM32" s="33">
        <f>'12.KCh_Rev'!S33</f>
        <v>5.5</v>
      </c>
      <c r="DN32" s="33">
        <f>'13.KS_Rev'!S33</f>
        <v>35</v>
      </c>
      <c r="DO32" s="33">
        <f>'14.KP_Rev'!S33</f>
        <v>30</v>
      </c>
      <c r="DP32" s="33">
        <f>'15.PSH_Rev'!O33</f>
        <v>84</v>
      </c>
      <c r="DQ32" s="33">
        <f>'16.KK_Rev'!R33</f>
        <v>23</v>
      </c>
      <c r="DR32" s="33">
        <f>'17.PVH_Rev'!S33</f>
        <v>5</v>
      </c>
      <c r="DS32" s="33">
        <f>'18.KT_Rev'!Q33</f>
        <v>40</v>
      </c>
      <c r="DT32" s="33">
        <f>'19.RT_Rev'!T33</f>
        <v>22</v>
      </c>
      <c r="DU32" s="33">
        <f>'20.MD_Rev'!P33</f>
        <v>7</v>
      </c>
      <c r="DV32" s="33">
        <f>'21.BM_Rev'!T33</f>
        <v>55</v>
      </c>
      <c r="DW32" s="33">
        <f>'22.ST_Rev'!P33</f>
        <v>3.5</v>
      </c>
      <c r="DX32" s="33">
        <f>'23.KE_Rev'!M33</f>
        <v>8</v>
      </c>
      <c r="DY32" s="33">
        <f>'24.PL_Rev'!M33</f>
        <v>7.7</v>
      </c>
      <c r="DZ32" s="33">
        <f>'25.OM_Rev'!P33</f>
        <v>5</v>
      </c>
      <c r="EA32" s="33">
        <f t="shared" si="5"/>
        <v>1509.8</v>
      </c>
      <c r="EB32" s="33">
        <f>'02.PP_Rev'!AG33</f>
        <v>181</v>
      </c>
      <c r="EC32" s="33">
        <f>'03.KD_Rev'!W33</f>
        <v>30</v>
      </c>
      <c r="ED32" s="33">
        <f>'04.KC_Rev'!AC33</f>
        <v>435</v>
      </c>
      <c r="EE32" s="33">
        <f>'05.BT_Rev'!Z33</f>
        <v>81</v>
      </c>
      <c r="EF32" s="33">
        <f>'06.PV_Rev'!Y33</f>
        <v>40</v>
      </c>
      <c r="EG32" s="33">
        <f>'07.SR_Rev'!X33</f>
        <v>18</v>
      </c>
      <c r="EH32" s="33">
        <f>'08.KT_Rev'!T33</f>
        <v>40</v>
      </c>
      <c r="EI32" s="33">
        <f>'09.TK_Rev'!V33</f>
        <v>14</v>
      </c>
      <c r="EJ32" s="33">
        <f>'10.SV_Rev'!T33</f>
        <v>69</v>
      </c>
      <c r="EK32" s="33">
        <f>'11.PS_Rev'!R33</f>
        <v>22.6</v>
      </c>
      <c r="EL32" s="33">
        <f>'12.KCh_Rev'!T33</f>
        <v>8</v>
      </c>
      <c r="EM32" s="33">
        <f>'13.KS_Rev'!T33</f>
        <v>259</v>
      </c>
      <c r="EN32" s="33">
        <f>'14.KP_Rev'!T33</f>
        <v>30</v>
      </c>
      <c r="EO32" s="33">
        <f>'15.PSH_Rev'!P33</f>
        <v>90</v>
      </c>
      <c r="EP32" s="33">
        <f>'16.KK_Rev'!S33</f>
        <v>22</v>
      </c>
      <c r="EQ32" s="33">
        <f>'17.PVH_Rev'!T33</f>
        <v>6</v>
      </c>
      <c r="ER32" s="33">
        <f>'18.KT_Rev'!R33</f>
        <v>40</v>
      </c>
      <c r="ES32" s="33">
        <f>'19.RT_Rev'!U33</f>
        <v>30</v>
      </c>
      <c r="ET32" s="33">
        <f>'20.MD_Rev'!Q33</f>
        <v>7</v>
      </c>
      <c r="EU32" s="33">
        <f>'21.BM_Rev'!U33</f>
        <v>55</v>
      </c>
      <c r="EV32" s="33">
        <f>'22.ST_Rev'!Q33</f>
        <v>3.5</v>
      </c>
      <c r="EW32" s="33">
        <f>'23.KE_Rev'!N33</f>
        <v>9</v>
      </c>
      <c r="EX32" s="33">
        <f>'24.PL_Rev'!N33</f>
        <v>7.7</v>
      </c>
      <c r="EY32" s="33">
        <f>'25.OM_Rev'!Q33</f>
        <v>12</v>
      </c>
    </row>
    <row r="33" spans="1:155" ht="21.75" x14ac:dyDescent="0.65">
      <c r="A33" s="13"/>
      <c r="B33" s="14"/>
      <c r="C33" s="14">
        <v>7214</v>
      </c>
      <c r="D33" s="10" t="s">
        <v>27</v>
      </c>
      <c r="E33" s="5" t="s">
        <v>76</v>
      </c>
      <c r="F33" s="33">
        <f t="shared" si="0"/>
        <v>198.5</v>
      </c>
      <c r="G33" s="33">
        <f>'02.PP_Rev'!F34</f>
        <v>2</v>
      </c>
      <c r="H33" s="33">
        <f>'03.KD_Rev'!F34</f>
        <v>0</v>
      </c>
      <c r="I33" s="33">
        <f>'04.KC_Rev'!F34</f>
        <v>31</v>
      </c>
      <c r="J33" s="33">
        <f>'05.BT_Rev'!F34</f>
        <v>2</v>
      </c>
      <c r="K33" s="33">
        <f>'06.PV_Rev'!F34</f>
        <v>1</v>
      </c>
      <c r="L33" s="33">
        <f>'07.SR_Rev'!F34</f>
        <v>20</v>
      </c>
      <c r="M33" s="33">
        <f>'08.KT_Rev'!F34</f>
        <v>0</v>
      </c>
      <c r="N33" s="33">
        <f>'09.TK_Rev'!F34</f>
        <v>55</v>
      </c>
      <c r="O33" s="33">
        <f>'10.SV_Rev'!F34</f>
        <v>16</v>
      </c>
      <c r="P33" s="33">
        <f>'11.PS_Rev'!F34</f>
        <v>0</v>
      </c>
      <c r="Q33" s="33">
        <f>'12.KCh_Rev'!F34</f>
        <v>0</v>
      </c>
      <c r="R33" s="33">
        <f>'13.KS_Rev'!F34</f>
        <v>0</v>
      </c>
      <c r="S33" s="33">
        <f>'14.KP_Rev'!F34</f>
        <v>20</v>
      </c>
      <c r="T33" s="33">
        <f>'15.PSH_Rev'!F34</f>
        <v>35</v>
      </c>
      <c r="U33" s="33">
        <f>'16.KK_Rev'!F34</f>
        <v>3</v>
      </c>
      <c r="V33" s="33">
        <f>'17.PVH_Rev'!F34</f>
        <v>0</v>
      </c>
      <c r="W33" s="33">
        <f>'18.KT_Rev'!F34</f>
        <v>13.5</v>
      </c>
      <c r="X33" s="33">
        <f>'19.RT_Rev'!F34</f>
        <v>0</v>
      </c>
      <c r="Y33" s="33">
        <f>'20.MD_Rev'!F34</f>
        <v>0</v>
      </c>
      <c r="Z33" s="33">
        <f>'21.BM_Rev'!F34</f>
        <v>0</v>
      </c>
      <c r="AA33" s="33">
        <f>'22.ST_Rev'!F34</f>
        <v>0</v>
      </c>
      <c r="AB33" s="33">
        <f>'23.KE_Rev'!F34</f>
        <v>0</v>
      </c>
      <c r="AC33" s="33">
        <f>'24.PL_Rev'!F34</f>
        <v>0</v>
      </c>
      <c r="AD33" s="33">
        <f>'25.OM_Rev'!F34</f>
        <v>0</v>
      </c>
      <c r="AE33" s="33">
        <f t="shared" si="1"/>
        <v>187.29999999999998</v>
      </c>
      <c r="AF33" s="33">
        <f>'02.PP_Rev'!G34</f>
        <v>2</v>
      </c>
      <c r="AG33" s="33">
        <f>'03.KD_Rev'!G34</f>
        <v>0</v>
      </c>
      <c r="AH33" s="33">
        <f>'04.KC_Rev'!G34</f>
        <v>31</v>
      </c>
      <c r="AI33" s="33">
        <f>'05.BT_Rev'!G34</f>
        <v>2</v>
      </c>
      <c r="AJ33" s="33">
        <f>'06.PV_Rev'!G34</f>
        <v>1</v>
      </c>
      <c r="AK33" s="33">
        <f>'07.SR_Rev'!G34</f>
        <v>21.6</v>
      </c>
      <c r="AL33" s="33">
        <f>'08.KT_Rev'!G34</f>
        <v>0</v>
      </c>
      <c r="AM33" s="33">
        <f>'09.TK_Rev'!G34</f>
        <v>45</v>
      </c>
      <c r="AN33" s="33">
        <f>'10.SV_Rev'!G34</f>
        <v>15</v>
      </c>
      <c r="AO33" s="33">
        <f>'11.PS_Rev'!G34</f>
        <v>0</v>
      </c>
      <c r="AP33" s="33">
        <f>'12.KCh_Rev'!G34</f>
        <v>0</v>
      </c>
      <c r="AQ33" s="33">
        <f>'13.KS_Rev'!G34</f>
        <v>0</v>
      </c>
      <c r="AR33" s="33">
        <f>'14.KP_Rev'!G34</f>
        <v>20</v>
      </c>
      <c r="AS33" s="33">
        <f>'15.PSH_Rev'!G34</f>
        <v>35</v>
      </c>
      <c r="AT33" s="33">
        <f>'16.KK_Rev'!G34</f>
        <v>1</v>
      </c>
      <c r="AU33" s="33">
        <f>'17.PVH_Rev'!G34</f>
        <v>0</v>
      </c>
      <c r="AV33" s="33">
        <f>'18.KT_Rev'!G34</f>
        <v>13.7</v>
      </c>
      <c r="AW33" s="33">
        <f>'19.RT_Rev'!G34</f>
        <v>0</v>
      </c>
      <c r="AX33" s="33">
        <f>'20.MD_Rev'!G34</f>
        <v>0</v>
      </c>
      <c r="AY33" s="33">
        <f>'21.BM_Rev'!G34</f>
        <v>0</v>
      </c>
      <c r="AZ33" s="33">
        <f>'22.ST_Rev'!G34</f>
        <v>0</v>
      </c>
      <c r="BA33" s="33">
        <f>'23.KE_Rev'!G34</f>
        <v>0</v>
      </c>
      <c r="BB33" s="33">
        <f>'24.PL_Rev'!G34</f>
        <v>0</v>
      </c>
      <c r="BC33" s="33">
        <f>'25.OM_Rev'!G34</f>
        <v>0</v>
      </c>
      <c r="BD33" s="33">
        <f t="shared" si="2"/>
        <v>175</v>
      </c>
      <c r="BE33" s="33">
        <f>'02.PP_Rev'!H34</f>
        <v>2</v>
      </c>
      <c r="BF33" s="33">
        <f>'03.KD_Rev'!H34</f>
        <v>0</v>
      </c>
      <c r="BG33" s="33">
        <f>'04.KC_Rev'!H34</f>
        <v>31</v>
      </c>
      <c r="BH33" s="33">
        <f>'05.BT_Rev'!H34</f>
        <v>2</v>
      </c>
      <c r="BI33" s="33">
        <f>'06.PV_Rev'!H34</f>
        <v>1</v>
      </c>
      <c r="BJ33" s="33">
        <f>'07.SR_Rev'!H34</f>
        <v>20</v>
      </c>
      <c r="BK33" s="33">
        <f>'08.KT_Rev'!H34</f>
        <v>0</v>
      </c>
      <c r="BL33" s="33">
        <f>'09.TK_Rev'!H34</f>
        <v>45</v>
      </c>
      <c r="BM33" s="33">
        <f>'10.SV_Rev'!H34</f>
        <v>7</v>
      </c>
      <c r="BN33" s="33">
        <f>'11.PS_Rev'!H34</f>
        <v>0</v>
      </c>
      <c r="BO33" s="33">
        <f>'12.KCh_Rev'!H34</f>
        <v>0</v>
      </c>
      <c r="BP33" s="33">
        <f>'13.KS_Rev'!H34</f>
        <v>0</v>
      </c>
      <c r="BQ33" s="33">
        <f>'14.KP_Rev'!H34</f>
        <v>18</v>
      </c>
      <c r="BR33" s="33">
        <f>'15.PSH_Rev'!H34</f>
        <v>35</v>
      </c>
      <c r="BS33" s="33">
        <f>'16.KK_Rev'!H34</f>
        <v>1</v>
      </c>
      <c r="BT33" s="33">
        <f>'17.PVH_Rev'!H34</f>
        <v>0</v>
      </c>
      <c r="BU33" s="33">
        <f>'18.KT_Rev'!H34</f>
        <v>13</v>
      </c>
      <c r="BV33" s="33">
        <f>'19.RT_Rev'!H34</f>
        <v>0</v>
      </c>
      <c r="BW33" s="33">
        <f>'20.MD_Rev'!H34</f>
        <v>0</v>
      </c>
      <c r="BX33" s="33">
        <f>'21.BM_Rev'!H34</f>
        <v>0</v>
      </c>
      <c r="BY33" s="33">
        <f>'22.ST_Rev'!H34</f>
        <v>0</v>
      </c>
      <c r="BZ33" s="33">
        <f>'23.KE_Rev'!H34</f>
        <v>0</v>
      </c>
      <c r="CA33" s="33">
        <f>'24.PL_Rev'!H34</f>
        <v>0</v>
      </c>
      <c r="CB33" s="33">
        <f>'25.OM_Rev'!H34</f>
        <v>0</v>
      </c>
      <c r="CC33" s="33">
        <f t="shared" si="3"/>
        <v>154.5</v>
      </c>
      <c r="CD33" s="33">
        <f>'02.PP_Rev'!I34</f>
        <v>2</v>
      </c>
      <c r="CE33" s="33">
        <f>'03.KD_Rev'!I34</f>
        <v>0</v>
      </c>
      <c r="CF33" s="33">
        <f>'04.KC_Rev'!I34</f>
        <v>31.000000000000004</v>
      </c>
      <c r="CG33" s="33">
        <f>'05.BT_Rev'!I34</f>
        <v>2</v>
      </c>
      <c r="CH33" s="33">
        <f>'06.PV_Rev'!I34</f>
        <v>1.0000000000000002</v>
      </c>
      <c r="CI33" s="33">
        <f>'07.SR_Rev'!I34</f>
        <v>0</v>
      </c>
      <c r="CJ33" s="33">
        <f>'08.KT_Rev'!I34</f>
        <v>0</v>
      </c>
      <c r="CK33" s="33">
        <f>'09.TK_Rev'!I34</f>
        <v>45</v>
      </c>
      <c r="CL33" s="33">
        <f>'10.SV_Rev'!I34</f>
        <v>5</v>
      </c>
      <c r="CM33" s="33">
        <f>'11.PS_Rev'!I34</f>
        <v>0</v>
      </c>
      <c r="CN33" s="33">
        <f>'12.KCh_Rev'!I34</f>
        <v>0</v>
      </c>
      <c r="CO33" s="33">
        <f>'13.KS_Rev'!I34</f>
        <v>0</v>
      </c>
      <c r="CP33" s="33">
        <f>'14.KP_Rev'!I34</f>
        <v>18</v>
      </c>
      <c r="CQ33" s="33">
        <f>'15.PSH_Rev'!I34</f>
        <v>35</v>
      </c>
      <c r="CR33" s="33">
        <f>'16.KK_Rev'!I34</f>
        <v>10.500000000000002</v>
      </c>
      <c r="CS33" s="33">
        <f>'17.PVH_Rev'!I34</f>
        <v>0</v>
      </c>
      <c r="CT33" s="33">
        <f>'18.KT_Rev'!I34</f>
        <v>5</v>
      </c>
      <c r="CU33" s="33">
        <f>'19.RT_Rev'!I34</f>
        <v>0</v>
      </c>
      <c r="CV33" s="33">
        <f>'20.MD_Rev'!I34</f>
        <v>0</v>
      </c>
      <c r="CW33" s="33">
        <f>'21.BM_Rev'!I34</f>
        <v>0</v>
      </c>
      <c r="CX33" s="33">
        <f>'22.ST_Rev'!I34</f>
        <v>0</v>
      </c>
      <c r="CY33" s="33">
        <f>'23.KE_Rev'!I34</f>
        <v>0</v>
      </c>
      <c r="CZ33" s="33">
        <f>'24.PL_Rev'!I34</f>
        <v>0</v>
      </c>
      <c r="DA33" s="33">
        <f>'25.OM_Rev'!I34</f>
        <v>0</v>
      </c>
      <c r="DB33" s="33">
        <f t="shared" si="4"/>
        <v>203</v>
      </c>
      <c r="DC33" s="33">
        <f>'02.PP_Rev'!U34</f>
        <v>0</v>
      </c>
      <c r="DD33" s="33">
        <f>'03.KD_Rev'!V34</f>
        <v>0</v>
      </c>
      <c r="DE33" s="33">
        <f>'04.KC_Rev'!AB34</f>
        <v>31</v>
      </c>
      <c r="DF33" s="33">
        <f>'05.BT_Rev'!Y34</f>
        <v>2</v>
      </c>
      <c r="DG33" s="33">
        <f>'06.PV_Rev'!X34</f>
        <v>2</v>
      </c>
      <c r="DH33" s="33">
        <f>'07.SR_Rev'!W34</f>
        <v>0</v>
      </c>
      <c r="DI33" s="33">
        <f>'08.KT_Rev'!S34</f>
        <v>0</v>
      </c>
      <c r="DJ33" s="33">
        <f>'09.TK_Rev'!U34</f>
        <v>58</v>
      </c>
      <c r="DK33" s="33">
        <f>'10.SV_Rev'!S34</f>
        <v>5</v>
      </c>
      <c r="DL33" s="33">
        <f>'11.PS_Rev'!Q34</f>
        <v>0</v>
      </c>
      <c r="DM33" s="33">
        <f>'12.KCh_Rev'!S34</f>
        <v>5</v>
      </c>
      <c r="DN33" s="33">
        <f>'13.KS_Rev'!S34</f>
        <v>0</v>
      </c>
      <c r="DO33" s="33">
        <f>'14.KP_Rev'!S34</f>
        <v>18</v>
      </c>
      <c r="DP33" s="33">
        <f>'15.PSH_Rev'!O34</f>
        <v>35</v>
      </c>
      <c r="DQ33" s="33">
        <f>'16.KK_Rev'!R34</f>
        <v>40</v>
      </c>
      <c r="DR33" s="33">
        <f>'17.PVH_Rev'!S34</f>
        <v>0</v>
      </c>
      <c r="DS33" s="33">
        <f>'18.KT_Rev'!Q34</f>
        <v>5</v>
      </c>
      <c r="DT33" s="33">
        <f>'19.RT_Rev'!T34</f>
        <v>0</v>
      </c>
      <c r="DU33" s="33">
        <f>'20.MD_Rev'!P34</f>
        <v>0</v>
      </c>
      <c r="DV33" s="33">
        <f>'21.BM_Rev'!T34</f>
        <v>0</v>
      </c>
      <c r="DW33" s="33">
        <f>'22.ST_Rev'!P34</f>
        <v>0</v>
      </c>
      <c r="DX33" s="33">
        <f>'23.KE_Rev'!M34</f>
        <v>2</v>
      </c>
      <c r="DY33" s="33">
        <f>'24.PL_Rev'!M34</f>
        <v>0</v>
      </c>
      <c r="DZ33" s="33">
        <f>'25.OM_Rev'!P34</f>
        <v>0</v>
      </c>
      <c r="EA33" s="33">
        <f t="shared" si="5"/>
        <v>224.8</v>
      </c>
      <c r="EB33" s="33">
        <f>'02.PP_Rev'!AG34</f>
        <v>2</v>
      </c>
      <c r="EC33" s="33">
        <f>'03.KD_Rev'!W34</f>
        <v>0</v>
      </c>
      <c r="ED33" s="33">
        <f>'04.KC_Rev'!AC34</f>
        <v>32</v>
      </c>
      <c r="EE33" s="33">
        <f>'05.BT_Rev'!Z34</f>
        <v>2</v>
      </c>
      <c r="EF33" s="33">
        <f>'06.PV_Rev'!Y34</f>
        <v>0</v>
      </c>
      <c r="EG33" s="33">
        <f>'07.SR_Rev'!X34</f>
        <v>0</v>
      </c>
      <c r="EH33" s="33">
        <f>'08.KT_Rev'!T34</f>
        <v>0</v>
      </c>
      <c r="EI33" s="33">
        <f>'09.TK_Rev'!V34</f>
        <v>58</v>
      </c>
      <c r="EJ33" s="33">
        <f>'10.SV_Rev'!T34</f>
        <v>5</v>
      </c>
      <c r="EK33" s="33">
        <f>'11.PS_Rev'!R34</f>
        <v>0</v>
      </c>
      <c r="EL33" s="33">
        <f>'12.KCh_Rev'!T34</f>
        <v>2</v>
      </c>
      <c r="EM33" s="33">
        <f>'13.KS_Rev'!T34</f>
        <v>0</v>
      </c>
      <c r="EN33" s="33">
        <f>'14.KP_Rev'!T34</f>
        <v>18</v>
      </c>
      <c r="EO33" s="33">
        <f>'15.PSH_Rev'!P34</f>
        <v>36.799999999999997</v>
      </c>
      <c r="EP33" s="33">
        <f>'16.KK_Rev'!S34</f>
        <v>50</v>
      </c>
      <c r="EQ33" s="33">
        <f>'17.PVH_Rev'!T34</f>
        <v>0</v>
      </c>
      <c r="ER33" s="33">
        <f>'18.KT_Rev'!R34</f>
        <v>10</v>
      </c>
      <c r="ES33" s="33">
        <f>'19.RT_Rev'!U34</f>
        <v>0</v>
      </c>
      <c r="ET33" s="33">
        <f>'20.MD_Rev'!Q34</f>
        <v>0</v>
      </c>
      <c r="EU33" s="33">
        <f>'21.BM_Rev'!U34</f>
        <v>0</v>
      </c>
      <c r="EV33" s="33">
        <f>'22.ST_Rev'!Q34</f>
        <v>0</v>
      </c>
      <c r="EW33" s="33">
        <f>'23.KE_Rev'!N34</f>
        <v>9</v>
      </c>
      <c r="EX33" s="33">
        <f>'24.PL_Rev'!N34</f>
        <v>0</v>
      </c>
      <c r="EY33" s="33">
        <f>'25.OM_Rev'!Q34</f>
        <v>0</v>
      </c>
    </row>
    <row r="34" spans="1:155" s="2" customFormat="1" ht="21.75" x14ac:dyDescent="0.65">
      <c r="A34" s="13">
        <v>73</v>
      </c>
      <c r="B34" s="13"/>
      <c r="C34" s="13"/>
      <c r="D34" s="9" t="s">
        <v>28</v>
      </c>
      <c r="E34" s="34" t="s">
        <v>53</v>
      </c>
      <c r="F34" s="33">
        <f t="shared" si="0"/>
        <v>15190.7</v>
      </c>
      <c r="G34" s="33">
        <f>'02.PP_Rev'!F35</f>
        <v>9332</v>
      </c>
      <c r="H34" s="33">
        <f>'03.KD_Rev'!F35</f>
        <v>850</v>
      </c>
      <c r="I34" s="33">
        <f>'04.KC_Rev'!F35</f>
        <v>1280</v>
      </c>
      <c r="J34" s="33">
        <f>'05.BT_Rev'!F35</f>
        <v>635</v>
      </c>
      <c r="K34" s="33">
        <f>'06.PV_Rev'!F35</f>
        <v>174</v>
      </c>
      <c r="L34" s="33">
        <f>'07.SR_Rev'!F35</f>
        <v>256</v>
      </c>
      <c r="M34" s="33">
        <f>'08.KT_Rev'!F35</f>
        <v>145.19999999999999</v>
      </c>
      <c r="N34" s="33">
        <f>'09.TK_Rev'!F35</f>
        <v>222</v>
      </c>
      <c r="O34" s="33">
        <f>'10.SV_Rev'!F35</f>
        <v>418</v>
      </c>
      <c r="P34" s="33">
        <f>'11.PS_Rev'!F35</f>
        <v>115.5</v>
      </c>
      <c r="Q34" s="33">
        <f>'12.KCh_Rev'!F35</f>
        <v>134.5</v>
      </c>
      <c r="R34" s="33">
        <f>'13.KS_Rev'!F35</f>
        <v>216</v>
      </c>
      <c r="S34" s="33">
        <f>'14.KP_Rev'!F35</f>
        <v>157</v>
      </c>
      <c r="T34" s="33">
        <f>'15.PSH_Rev'!F35</f>
        <v>329</v>
      </c>
      <c r="U34" s="33">
        <f>'16.KK_Rev'!F35</f>
        <v>157</v>
      </c>
      <c r="V34" s="33">
        <f>'17.PVH_Rev'!F35</f>
        <v>118.5</v>
      </c>
      <c r="W34" s="33">
        <f>'18.KT_Rev'!F35</f>
        <v>317</v>
      </c>
      <c r="X34" s="33">
        <f>'19.RT_Rev'!F35</f>
        <v>57</v>
      </c>
      <c r="Y34" s="33">
        <f>'20.MD_Rev'!F35</f>
        <v>61.5</v>
      </c>
      <c r="Z34" s="33">
        <f>'21.BM_Rev'!F35</f>
        <v>67</v>
      </c>
      <c r="AA34" s="33">
        <f>'22.ST_Rev'!F35</f>
        <v>95</v>
      </c>
      <c r="AB34" s="33">
        <f>'23.KE_Rev'!F35</f>
        <v>12.5</v>
      </c>
      <c r="AC34" s="33">
        <f>'24.PL_Rev'!F35</f>
        <v>18</v>
      </c>
      <c r="AD34" s="33">
        <f>'25.OM_Rev'!F35</f>
        <v>23</v>
      </c>
      <c r="AE34" s="33">
        <f t="shared" si="1"/>
        <v>16976.600000000002</v>
      </c>
      <c r="AF34" s="33">
        <f>'02.PP_Rev'!G35</f>
        <v>10338</v>
      </c>
      <c r="AG34" s="33">
        <f>'03.KD_Rev'!G35</f>
        <v>905</v>
      </c>
      <c r="AH34" s="33">
        <f>'04.KC_Rev'!G35</f>
        <v>1542</v>
      </c>
      <c r="AI34" s="33">
        <f>'05.BT_Rev'!G35</f>
        <v>813</v>
      </c>
      <c r="AJ34" s="33">
        <f>'06.PV_Rev'!G35</f>
        <v>196</v>
      </c>
      <c r="AK34" s="33">
        <f>'07.SR_Rev'!G35</f>
        <v>316.89999999999998</v>
      </c>
      <c r="AL34" s="33">
        <f>'08.KT_Rev'!G35</f>
        <v>152.69999999999999</v>
      </c>
      <c r="AM34" s="33">
        <f>'09.TK_Rev'!G35</f>
        <v>229.2</v>
      </c>
      <c r="AN34" s="33">
        <f>'10.SV_Rev'!G35</f>
        <v>607.5</v>
      </c>
      <c r="AO34" s="33">
        <f>'11.PS_Rev'!G35</f>
        <v>122.5</v>
      </c>
      <c r="AP34" s="33">
        <f>'12.KCh_Rev'!G35</f>
        <v>128.5</v>
      </c>
      <c r="AQ34" s="33">
        <f>'13.KS_Rev'!G35</f>
        <v>216</v>
      </c>
      <c r="AR34" s="33">
        <f>'14.KP_Rev'!G35</f>
        <v>179</v>
      </c>
      <c r="AS34" s="33">
        <f>'15.PSH_Rev'!G35</f>
        <v>180</v>
      </c>
      <c r="AT34" s="33">
        <f>'16.KK_Rev'!G35</f>
        <v>181</v>
      </c>
      <c r="AU34" s="33">
        <f>'17.PVH_Rev'!G35</f>
        <v>128.5</v>
      </c>
      <c r="AV34" s="33">
        <f>'18.KT_Rev'!G35</f>
        <v>309.89999999999998</v>
      </c>
      <c r="AW34" s="33">
        <f>'19.RT_Rev'!G35</f>
        <v>64.5</v>
      </c>
      <c r="AX34" s="33">
        <f>'20.MD_Rev'!G35</f>
        <v>74</v>
      </c>
      <c r="AY34" s="33">
        <f>'21.BM_Rev'!G35</f>
        <v>122.4</v>
      </c>
      <c r="AZ34" s="33">
        <f>'22.ST_Rev'!G35</f>
        <v>103.5</v>
      </c>
      <c r="BA34" s="33">
        <f>'23.KE_Rev'!G35</f>
        <v>13.5</v>
      </c>
      <c r="BB34" s="33">
        <f>'24.PL_Rev'!G35</f>
        <v>21</v>
      </c>
      <c r="BC34" s="33">
        <f>'25.OM_Rev'!G35</f>
        <v>32</v>
      </c>
      <c r="BD34" s="33">
        <f t="shared" si="2"/>
        <v>17295.2</v>
      </c>
      <c r="BE34" s="33">
        <f>'02.PP_Rev'!H35</f>
        <v>10397</v>
      </c>
      <c r="BF34" s="33">
        <f>'03.KD_Rev'!H35</f>
        <v>925</v>
      </c>
      <c r="BG34" s="33">
        <f>'04.KC_Rev'!H35</f>
        <v>1487</v>
      </c>
      <c r="BH34" s="33">
        <f>'05.BT_Rev'!H35</f>
        <v>769</v>
      </c>
      <c r="BI34" s="33">
        <f>'06.PV_Rev'!H35</f>
        <v>188</v>
      </c>
      <c r="BJ34" s="33">
        <f>'07.SR_Rev'!H35</f>
        <v>336.5</v>
      </c>
      <c r="BK34" s="33">
        <f>'08.KT_Rev'!H35</f>
        <v>204</v>
      </c>
      <c r="BL34" s="33">
        <f>'09.TK_Rev'!H35</f>
        <v>249</v>
      </c>
      <c r="BM34" s="33">
        <f>'10.SV_Rev'!H35</f>
        <v>621</v>
      </c>
      <c r="BN34" s="33">
        <f>'11.PS_Rev'!H35</f>
        <v>148.5</v>
      </c>
      <c r="BO34" s="33">
        <f>'12.KCh_Rev'!H35</f>
        <v>131.5</v>
      </c>
      <c r="BP34" s="33">
        <f>'13.KS_Rev'!H35</f>
        <v>236</v>
      </c>
      <c r="BQ34" s="33">
        <f>'14.KP_Rev'!H35</f>
        <v>199</v>
      </c>
      <c r="BR34" s="33">
        <f>'15.PSH_Rev'!H35</f>
        <v>201</v>
      </c>
      <c r="BS34" s="33">
        <f>'16.KK_Rev'!H35</f>
        <v>216</v>
      </c>
      <c r="BT34" s="33">
        <f>'17.PVH_Rev'!H35</f>
        <v>149</v>
      </c>
      <c r="BU34" s="33">
        <f>'18.KT_Rev'!H35</f>
        <v>317</v>
      </c>
      <c r="BV34" s="33">
        <f>'19.RT_Rev'!H35</f>
        <v>69.5</v>
      </c>
      <c r="BW34" s="33">
        <f>'20.MD_Rev'!H35</f>
        <v>84</v>
      </c>
      <c r="BX34" s="33">
        <f>'21.BM_Rev'!H35</f>
        <v>138.4</v>
      </c>
      <c r="BY34" s="33">
        <f>'22.ST_Rev'!H35</f>
        <v>126.5</v>
      </c>
      <c r="BZ34" s="33">
        <f>'23.KE_Rev'!H35</f>
        <v>20</v>
      </c>
      <c r="CA34" s="33">
        <f>'24.PL_Rev'!H35</f>
        <v>32.299999999999997</v>
      </c>
      <c r="CB34" s="33">
        <f>'25.OM_Rev'!H35</f>
        <v>50</v>
      </c>
      <c r="CC34" s="33">
        <f t="shared" si="3"/>
        <v>17168.3</v>
      </c>
      <c r="CD34" s="33">
        <f>'02.PP_Rev'!I35</f>
        <v>9973</v>
      </c>
      <c r="CE34" s="33">
        <f>'03.KD_Rev'!I35</f>
        <v>732.00000000000011</v>
      </c>
      <c r="CF34" s="33">
        <f>'04.KC_Rev'!I35</f>
        <v>1602</v>
      </c>
      <c r="CG34" s="33">
        <f>'05.BT_Rev'!I35</f>
        <v>676.99999999999989</v>
      </c>
      <c r="CH34" s="33">
        <f>'06.PV_Rev'!I35</f>
        <v>198</v>
      </c>
      <c r="CI34" s="33">
        <f>'07.SR_Rev'!I35</f>
        <v>385.5</v>
      </c>
      <c r="CJ34" s="33">
        <f>'08.KT_Rev'!I35</f>
        <v>230</v>
      </c>
      <c r="CK34" s="33">
        <f>'09.TK_Rev'!I35</f>
        <v>289.99999999999994</v>
      </c>
      <c r="CL34" s="33">
        <f>'10.SV_Rev'!I35</f>
        <v>560</v>
      </c>
      <c r="CM34" s="33">
        <f>'11.PS_Rev'!I35</f>
        <v>164.00000000000003</v>
      </c>
      <c r="CN34" s="33">
        <f>'12.KCh_Rev'!I35</f>
        <v>192.50000000000003</v>
      </c>
      <c r="CO34" s="33">
        <f>'13.KS_Rev'!I35</f>
        <v>272.60000000000002</v>
      </c>
      <c r="CP34" s="33">
        <f>'14.KP_Rev'!I35</f>
        <v>195</v>
      </c>
      <c r="CQ34" s="33">
        <f>'15.PSH_Rev'!I35</f>
        <v>243</v>
      </c>
      <c r="CR34" s="33">
        <f>'16.KK_Rev'!I35</f>
        <v>209.5</v>
      </c>
      <c r="CS34" s="33">
        <f>'17.PVH_Rev'!I35</f>
        <v>109.99999999999999</v>
      </c>
      <c r="CT34" s="33">
        <f>'18.KT_Rev'!I35</f>
        <v>357.99999999999994</v>
      </c>
      <c r="CU34" s="33">
        <f>'19.RT_Rev'!I35</f>
        <v>104</v>
      </c>
      <c r="CV34" s="33">
        <f>'20.MD_Rev'!I35</f>
        <v>98</v>
      </c>
      <c r="CW34" s="33">
        <f>'21.BM_Rev'!I35</f>
        <v>190.4</v>
      </c>
      <c r="CX34" s="33">
        <f>'22.ST_Rev'!I35</f>
        <v>247.5</v>
      </c>
      <c r="CY34" s="33">
        <f>'23.KE_Rev'!I35</f>
        <v>26.000000000000004</v>
      </c>
      <c r="CZ34" s="33">
        <f>'24.PL_Rev'!I35</f>
        <v>48.300000000000004</v>
      </c>
      <c r="DA34" s="33">
        <f>'25.OM_Rev'!I35</f>
        <v>61.999999999999993</v>
      </c>
      <c r="DB34" s="33">
        <f t="shared" si="4"/>
        <v>17891.899999999998</v>
      </c>
      <c r="DC34" s="33">
        <f>'02.PP_Rev'!U35</f>
        <v>10783</v>
      </c>
      <c r="DD34" s="33">
        <f>'03.KD_Rev'!V35</f>
        <v>718</v>
      </c>
      <c r="DE34" s="33">
        <f>'04.KC_Rev'!AB35</f>
        <v>1644</v>
      </c>
      <c r="DF34" s="33">
        <f>'05.BT_Rev'!Y35</f>
        <v>647.6</v>
      </c>
      <c r="DG34" s="33">
        <f>'06.PV_Rev'!X35</f>
        <v>245</v>
      </c>
      <c r="DH34" s="33">
        <f>'07.SR_Rev'!W35</f>
        <v>199.5</v>
      </c>
      <c r="DI34" s="33">
        <f>'08.KT_Rev'!S35</f>
        <v>195</v>
      </c>
      <c r="DJ34" s="33">
        <f>'09.TK_Rev'!U35</f>
        <v>263</v>
      </c>
      <c r="DK34" s="33">
        <f>'10.SV_Rev'!S35</f>
        <v>556.5</v>
      </c>
      <c r="DL34" s="33">
        <f>'11.PS_Rev'!Q35</f>
        <v>179</v>
      </c>
      <c r="DM34" s="33">
        <f>'12.KCh_Rev'!S35</f>
        <v>209.5</v>
      </c>
      <c r="DN34" s="33">
        <f>'13.KS_Rev'!S35</f>
        <v>291</v>
      </c>
      <c r="DO34" s="33">
        <f>'14.KP_Rev'!S35</f>
        <v>174.5</v>
      </c>
      <c r="DP34" s="33">
        <f>'15.PSH_Rev'!O35</f>
        <v>255</v>
      </c>
      <c r="DQ34" s="33">
        <f>'16.KK_Rev'!R35</f>
        <v>222</v>
      </c>
      <c r="DR34" s="33">
        <f>'17.PVH_Rev'!S35</f>
        <v>130</v>
      </c>
      <c r="DS34" s="33">
        <f>'18.KT_Rev'!Q35</f>
        <v>367</v>
      </c>
      <c r="DT34" s="33">
        <f>'19.RT_Rev'!T35</f>
        <v>146</v>
      </c>
      <c r="DU34" s="33">
        <f>'20.MD_Rev'!P35</f>
        <v>92</v>
      </c>
      <c r="DV34" s="33">
        <f>'21.BM_Rev'!T35</f>
        <v>137</v>
      </c>
      <c r="DW34" s="33">
        <f>'22.ST_Rev'!P35</f>
        <v>302.5</v>
      </c>
      <c r="DX34" s="33">
        <f>'23.KE_Rev'!M35</f>
        <v>21</v>
      </c>
      <c r="DY34" s="33">
        <f>'24.PL_Rev'!M35</f>
        <v>52.8</v>
      </c>
      <c r="DZ34" s="33">
        <f>'25.OM_Rev'!P35</f>
        <v>61</v>
      </c>
      <c r="EA34" s="33">
        <f t="shared" si="5"/>
        <v>20961.900000000001</v>
      </c>
      <c r="EB34" s="33">
        <f>'02.PP_Rev'!AG35</f>
        <v>13945</v>
      </c>
      <c r="EC34" s="33">
        <f>'03.KD_Rev'!W35</f>
        <v>742</v>
      </c>
      <c r="ED34" s="33">
        <f>'04.KC_Rev'!AC35</f>
        <v>1646</v>
      </c>
      <c r="EE34" s="33">
        <f>'05.BT_Rev'!Z35</f>
        <v>669</v>
      </c>
      <c r="EF34" s="33">
        <f>'06.PV_Rev'!Y35</f>
        <v>273</v>
      </c>
      <c r="EG34" s="33">
        <f>'07.SR_Rev'!X35</f>
        <v>205</v>
      </c>
      <c r="EH34" s="33">
        <f>'08.KT_Rev'!T35</f>
        <v>165.5</v>
      </c>
      <c r="EI34" s="33">
        <f>'09.TK_Rev'!V35</f>
        <v>215</v>
      </c>
      <c r="EJ34" s="33">
        <f>'10.SV_Rev'!T35</f>
        <v>582</v>
      </c>
      <c r="EK34" s="33">
        <f>'11.PS_Rev'!R35</f>
        <v>187.4</v>
      </c>
      <c r="EL34" s="33">
        <f>'12.KCh_Rev'!T35</f>
        <v>198</v>
      </c>
      <c r="EM34" s="33">
        <f>'13.KS_Rev'!T35</f>
        <v>326</v>
      </c>
      <c r="EN34" s="33">
        <f>'14.KP_Rev'!T35</f>
        <v>145</v>
      </c>
      <c r="EO34" s="33">
        <f>'15.PSH_Rev'!P35</f>
        <v>204.2</v>
      </c>
      <c r="EP34" s="33">
        <f>'16.KK_Rev'!S35</f>
        <v>240</v>
      </c>
      <c r="EQ34" s="33">
        <f>'17.PVH_Rev'!T35</f>
        <v>108</v>
      </c>
      <c r="ER34" s="33">
        <f>'18.KT_Rev'!R35</f>
        <v>282</v>
      </c>
      <c r="ES34" s="33">
        <f>'19.RT_Rev'!U35</f>
        <v>232</v>
      </c>
      <c r="ET34" s="33">
        <f>'20.MD_Rev'!Q35</f>
        <v>65</v>
      </c>
      <c r="EU34" s="33">
        <f>'21.BM_Rev'!U35</f>
        <v>119</v>
      </c>
      <c r="EV34" s="33">
        <f>'22.ST_Rev'!Q35</f>
        <v>299.5</v>
      </c>
      <c r="EW34" s="33">
        <f>'23.KE_Rev'!N35</f>
        <v>23</v>
      </c>
      <c r="EX34" s="33">
        <f>'24.PL_Rev'!N35</f>
        <v>55.3</v>
      </c>
      <c r="EY34" s="33">
        <f>'25.OM_Rev'!Q35</f>
        <v>35</v>
      </c>
    </row>
    <row r="35" spans="1:155" ht="21.75" x14ac:dyDescent="0.65">
      <c r="A35" s="13"/>
      <c r="B35" s="14">
        <v>731</v>
      </c>
      <c r="C35" s="14"/>
      <c r="D35" s="10" t="s">
        <v>29</v>
      </c>
      <c r="E35" s="5" t="s">
        <v>78</v>
      </c>
      <c r="F35" s="33">
        <f t="shared" si="0"/>
        <v>7017.9</v>
      </c>
      <c r="G35" s="33">
        <f>'02.PP_Rev'!F36</f>
        <v>7000</v>
      </c>
      <c r="H35" s="33">
        <f>'03.KD_Rev'!F36</f>
        <v>0</v>
      </c>
      <c r="I35" s="33">
        <f>'04.KC_Rev'!F36</f>
        <v>0</v>
      </c>
      <c r="J35" s="33">
        <f>'05.BT_Rev'!F36</f>
        <v>0</v>
      </c>
      <c r="K35" s="33">
        <f>'06.PV_Rev'!F36</f>
        <v>0</v>
      </c>
      <c r="L35" s="33">
        <f>'07.SR_Rev'!F36</f>
        <v>0</v>
      </c>
      <c r="M35" s="33">
        <f>'08.KT_Rev'!F36</f>
        <v>0</v>
      </c>
      <c r="N35" s="33">
        <f>'09.TK_Rev'!F36</f>
        <v>0</v>
      </c>
      <c r="O35" s="33">
        <f>'10.SV_Rev'!F36</f>
        <v>0</v>
      </c>
      <c r="P35" s="33">
        <f>'11.PS_Rev'!F36</f>
        <v>5</v>
      </c>
      <c r="Q35" s="33">
        <f>'12.KCh_Rev'!F36</f>
        <v>0</v>
      </c>
      <c r="R35" s="33">
        <f>'13.KS_Rev'!F36</f>
        <v>3.5</v>
      </c>
      <c r="S35" s="33">
        <f>'14.KP_Rev'!F36</f>
        <v>7</v>
      </c>
      <c r="T35" s="33">
        <f>'15.PSH_Rev'!F36</f>
        <v>0</v>
      </c>
      <c r="U35" s="33">
        <f>'16.KK_Rev'!F36</f>
        <v>0</v>
      </c>
      <c r="V35" s="33">
        <f>'17.PVH_Rev'!F36</f>
        <v>0</v>
      </c>
      <c r="W35" s="33">
        <f>'18.KT_Rev'!F36</f>
        <v>0</v>
      </c>
      <c r="X35" s="33">
        <f>'19.RT_Rev'!F36</f>
        <v>0</v>
      </c>
      <c r="Y35" s="33">
        <f>'20.MD_Rev'!F36</f>
        <v>0</v>
      </c>
      <c r="Z35" s="33">
        <f>'21.BM_Rev'!F36</f>
        <v>2.4</v>
      </c>
      <c r="AA35" s="33">
        <f>'22.ST_Rev'!F36</f>
        <v>0</v>
      </c>
      <c r="AB35" s="33">
        <f>'23.KE_Rev'!F36</f>
        <v>0</v>
      </c>
      <c r="AC35" s="33">
        <f>'24.PL_Rev'!F36</f>
        <v>0</v>
      </c>
      <c r="AD35" s="33">
        <f>'25.OM_Rev'!F36</f>
        <v>0</v>
      </c>
      <c r="AE35" s="33">
        <f t="shared" si="1"/>
        <v>7073.9</v>
      </c>
      <c r="AF35" s="33">
        <f>'02.PP_Rev'!G36</f>
        <v>7018</v>
      </c>
      <c r="AG35" s="33">
        <f>'03.KD_Rev'!G36</f>
        <v>0</v>
      </c>
      <c r="AH35" s="33">
        <f>'04.KC_Rev'!G36</f>
        <v>0</v>
      </c>
      <c r="AI35" s="33">
        <f>'05.BT_Rev'!G36</f>
        <v>0</v>
      </c>
      <c r="AJ35" s="33">
        <f>'06.PV_Rev'!G36</f>
        <v>0</v>
      </c>
      <c r="AK35" s="33">
        <f>'07.SR_Rev'!G36</f>
        <v>0</v>
      </c>
      <c r="AL35" s="33">
        <f>'08.KT_Rev'!G36</f>
        <v>0</v>
      </c>
      <c r="AM35" s="33">
        <f>'09.TK_Rev'!G36</f>
        <v>0</v>
      </c>
      <c r="AN35" s="33">
        <f>'10.SV_Rev'!G36</f>
        <v>35</v>
      </c>
      <c r="AO35" s="33">
        <f>'11.PS_Rev'!G36</f>
        <v>0</v>
      </c>
      <c r="AP35" s="33">
        <f>'12.KCh_Rev'!G36</f>
        <v>0</v>
      </c>
      <c r="AQ35" s="33">
        <f>'13.KS_Rev'!G36</f>
        <v>3.5</v>
      </c>
      <c r="AR35" s="33">
        <f>'14.KP_Rev'!G36</f>
        <v>15</v>
      </c>
      <c r="AS35" s="33">
        <f>'15.PSH_Rev'!G36</f>
        <v>0</v>
      </c>
      <c r="AT35" s="33">
        <f>'16.KK_Rev'!G36</f>
        <v>0</v>
      </c>
      <c r="AU35" s="33">
        <f>'17.PVH_Rev'!G36</f>
        <v>0</v>
      </c>
      <c r="AV35" s="33">
        <f>'18.KT_Rev'!G36</f>
        <v>0</v>
      </c>
      <c r="AW35" s="33">
        <f>'19.RT_Rev'!G36</f>
        <v>0</v>
      </c>
      <c r="AX35" s="33">
        <f>'20.MD_Rev'!G36</f>
        <v>0</v>
      </c>
      <c r="AY35" s="33">
        <f>'21.BM_Rev'!G36</f>
        <v>2.4</v>
      </c>
      <c r="AZ35" s="33">
        <f>'22.ST_Rev'!G36</f>
        <v>0</v>
      </c>
      <c r="BA35" s="33">
        <f>'23.KE_Rev'!G36</f>
        <v>0</v>
      </c>
      <c r="BB35" s="33">
        <f>'24.PL_Rev'!G36</f>
        <v>0</v>
      </c>
      <c r="BC35" s="33">
        <f>'25.OM_Rev'!G36</f>
        <v>0</v>
      </c>
      <c r="BD35" s="33">
        <f t="shared" si="2"/>
        <v>7020.9</v>
      </c>
      <c r="BE35" s="33">
        <f>'02.PP_Rev'!H36</f>
        <v>7000</v>
      </c>
      <c r="BF35" s="33">
        <f>'03.KD_Rev'!H36</f>
        <v>0</v>
      </c>
      <c r="BG35" s="33">
        <f>'04.KC_Rev'!H36</f>
        <v>0</v>
      </c>
      <c r="BH35" s="33">
        <f>'05.BT_Rev'!H36</f>
        <v>0</v>
      </c>
      <c r="BI35" s="33">
        <f>'06.PV_Rev'!H36</f>
        <v>0</v>
      </c>
      <c r="BJ35" s="33">
        <f>'07.SR_Rev'!H36</f>
        <v>0</v>
      </c>
      <c r="BK35" s="33">
        <f>'08.KT_Rev'!H36</f>
        <v>0</v>
      </c>
      <c r="BL35" s="33">
        <f>'09.TK_Rev'!H36</f>
        <v>0</v>
      </c>
      <c r="BM35" s="33">
        <f>'10.SV_Rev'!H36</f>
        <v>0</v>
      </c>
      <c r="BN35" s="33">
        <f>'11.PS_Rev'!H36</f>
        <v>0</v>
      </c>
      <c r="BO35" s="33">
        <f>'12.KCh_Rev'!H36</f>
        <v>0</v>
      </c>
      <c r="BP35" s="33">
        <f>'13.KS_Rev'!H36</f>
        <v>3.5</v>
      </c>
      <c r="BQ35" s="33">
        <f>'14.KP_Rev'!H36</f>
        <v>15</v>
      </c>
      <c r="BR35" s="33">
        <f>'15.PSH_Rev'!H36</f>
        <v>0</v>
      </c>
      <c r="BS35" s="33">
        <f>'16.KK_Rev'!H36</f>
        <v>0</v>
      </c>
      <c r="BT35" s="33">
        <f>'17.PVH_Rev'!H36</f>
        <v>0</v>
      </c>
      <c r="BU35" s="33">
        <f>'18.KT_Rev'!H36</f>
        <v>0</v>
      </c>
      <c r="BV35" s="33">
        <f>'19.RT_Rev'!H36</f>
        <v>0</v>
      </c>
      <c r="BW35" s="33">
        <f>'20.MD_Rev'!H36</f>
        <v>0</v>
      </c>
      <c r="BX35" s="33">
        <f>'21.BM_Rev'!H36</f>
        <v>2.4</v>
      </c>
      <c r="BY35" s="33">
        <f>'22.ST_Rev'!H36</f>
        <v>0</v>
      </c>
      <c r="BZ35" s="33">
        <f>'23.KE_Rev'!H36</f>
        <v>0</v>
      </c>
      <c r="CA35" s="33">
        <f>'24.PL_Rev'!H36</f>
        <v>0</v>
      </c>
      <c r="CB35" s="33">
        <f>'25.OM_Rev'!H36</f>
        <v>0</v>
      </c>
      <c r="CC35" s="33">
        <f t="shared" si="3"/>
        <v>7015.4</v>
      </c>
      <c r="CD35" s="33">
        <f>'02.PP_Rev'!I36</f>
        <v>7000</v>
      </c>
      <c r="CE35" s="33">
        <f>'03.KD_Rev'!I36</f>
        <v>0</v>
      </c>
      <c r="CF35" s="33">
        <f>'04.KC_Rev'!I36</f>
        <v>0</v>
      </c>
      <c r="CG35" s="33">
        <f>'05.BT_Rev'!I36</f>
        <v>0</v>
      </c>
      <c r="CH35" s="33">
        <f>'06.PV_Rev'!I36</f>
        <v>0</v>
      </c>
      <c r="CI35" s="33">
        <f>'07.SR_Rev'!I36</f>
        <v>0</v>
      </c>
      <c r="CJ35" s="33">
        <f>'08.KT_Rev'!I36</f>
        <v>0</v>
      </c>
      <c r="CK35" s="33">
        <f>'09.TK_Rev'!I36</f>
        <v>0</v>
      </c>
      <c r="CL35" s="33">
        <f>'10.SV_Rev'!I36</f>
        <v>0</v>
      </c>
      <c r="CM35" s="33">
        <f>'11.PS_Rev'!I36</f>
        <v>0</v>
      </c>
      <c r="CN35" s="33">
        <f>'12.KCh_Rev'!I36</f>
        <v>0</v>
      </c>
      <c r="CO35" s="33">
        <f>'13.KS_Rev'!I36</f>
        <v>4.9999999999999982</v>
      </c>
      <c r="CP35" s="33">
        <f>'14.KP_Rev'!I36</f>
        <v>8</v>
      </c>
      <c r="CQ35" s="33">
        <f>'15.PSH_Rev'!I36</f>
        <v>0</v>
      </c>
      <c r="CR35" s="33">
        <f>'16.KK_Rev'!I36</f>
        <v>0</v>
      </c>
      <c r="CS35" s="33">
        <f>'17.PVH_Rev'!I36</f>
        <v>0</v>
      </c>
      <c r="CT35" s="33">
        <f>'18.KT_Rev'!I36</f>
        <v>0</v>
      </c>
      <c r="CU35" s="33">
        <f>'19.RT_Rev'!I36</f>
        <v>0</v>
      </c>
      <c r="CV35" s="33">
        <f>'20.MD_Rev'!I36</f>
        <v>0</v>
      </c>
      <c r="CW35" s="33">
        <f>'21.BM_Rev'!I36</f>
        <v>2.399999999999999</v>
      </c>
      <c r="CX35" s="33">
        <f>'22.ST_Rev'!I36</f>
        <v>0</v>
      </c>
      <c r="CY35" s="33">
        <f>'23.KE_Rev'!I36</f>
        <v>0</v>
      </c>
      <c r="CZ35" s="33">
        <f>'24.PL_Rev'!I36</f>
        <v>0</v>
      </c>
      <c r="DA35" s="33">
        <f>'25.OM_Rev'!I36</f>
        <v>0</v>
      </c>
      <c r="DB35" s="33">
        <f t="shared" si="4"/>
        <v>7315.4</v>
      </c>
      <c r="DC35" s="33">
        <f>'02.PP_Rev'!U36</f>
        <v>7300</v>
      </c>
      <c r="DD35" s="33">
        <f>'03.KD_Rev'!V36</f>
        <v>0</v>
      </c>
      <c r="DE35" s="33">
        <f>'04.KC_Rev'!AB36</f>
        <v>0</v>
      </c>
      <c r="DF35" s="33">
        <f>'05.BT_Rev'!Y36</f>
        <v>0</v>
      </c>
      <c r="DG35" s="33">
        <f>'06.PV_Rev'!X36</f>
        <v>0</v>
      </c>
      <c r="DH35" s="33">
        <f>'07.SR_Rev'!W36</f>
        <v>0</v>
      </c>
      <c r="DI35" s="33">
        <f>'08.KT_Rev'!S36</f>
        <v>0</v>
      </c>
      <c r="DJ35" s="33">
        <f>'09.TK_Rev'!U36</f>
        <v>0</v>
      </c>
      <c r="DK35" s="33">
        <f>'10.SV_Rev'!S36</f>
        <v>0</v>
      </c>
      <c r="DL35" s="33">
        <f>'11.PS_Rev'!Q36</f>
        <v>0</v>
      </c>
      <c r="DM35" s="33">
        <f>'12.KCh_Rev'!S36</f>
        <v>0</v>
      </c>
      <c r="DN35" s="33">
        <f>'13.KS_Rev'!S36</f>
        <v>5</v>
      </c>
      <c r="DO35" s="33">
        <f>'14.KP_Rev'!S36</f>
        <v>8</v>
      </c>
      <c r="DP35" s="33">
        <f>'15.PSH_Rev'!O36</f>
        <v>0</v>
      </c>
      <c r="DQ35" s="33">
        <f>'16.KK_Rev'!R36</f>
        <v>0</v>
      </c>
      <c r="DR35" s="33">
        <f>'17.PVH_Rev'!S36</f>
        <v>0</v>
      </c>
      <c r="DS35" s="33">
        <f>'18.KT_Rev'!Q36</f>
        <v>0</v>
      </c>
      <c r="DT35" s="33">
        <f>'19.RT_Rev'!T36</f>
        <v>0</v>
      </c>
      <c r="DU35" s="33">
        <f>'20.MD_Rev'!P36</f>
        <v>0</v>
      </c>
      <c r="DV35" s="33">
        <f>'21.BM_Rev'!T36</f>
        <v>2.4</v>
      </c>
      <c r="DW35" s="33">
        <f>'22.ST_Rev'!P36</f>
        <v>0</v>
      </c>
      <c r="DX35" s="33">
        <f>'23.KE_Rev'!M36</f>
        <v>0</v>
      </c>
      <c r="DY35" s="33">
        <f>'24.PL_Rev'!M36</f>
        <v>0</v>
      </c>
      <c r="DZ35" s="33">
        <f>'25.OM_Rev'!P36</f>
        <v>0</v>
      </c>
      <c r="EA35" s="33">
        <f t="shared" si="5"/>
        <v>10015.4</v>
      </c>
      <c r="EB35" s="33">
        <f>'02.PP_Rev'!AG36</f>
        <v>10000</v>
      </c>
      <c r="EC35" s="33">
        <f>'03.KD_Rev'!W36</f>
        <v>0</v>
      </c>
      <c r="ED35" s="33">
        <f>'04.KC_Rev'!AC36</f>
        <v>0</v>
      </c>
      <c r="EE35" s="33">
        <f>'05.BT_Rev'!Z36</f>
        <v>0</v>
      </c>
      <c r="EF35" s="33">
        <f>'06.PV_Rev'!Y36</f>
        <v>0</v>
      </c>
      <c r="EG35" s="33">
        <f>'07.SR_Rev'!X36</f>
        <v>0</v>
      </c>
      <c r="EH35" s="33">
        <f>'08.KT_Rev'!T36</f>
        <v>0</v>
      </c>
      <c r="EI35" s="33">
        <f>'09.TK_Rev'!V36</f>
        <v>0</v>
      </c>
      <c r="EJ35" s="33">
        <f>'10.SV_Rev'!T36</f>
        <v>0</v>
      </c>
      <c r="EK35" s="33">
        <f>'11.PS_Rev'!R36</f>
        <v>0</v>
      </c>
      <c r="EL35" s="33">
        <f>'12.KCh_Rev'!T36</f>
        <v>0</v>
      </c>
      <c r="EM35" s="33">
        <f>'13.KS_Rev'!T36</f>
        <v>5</v>
      </c>
      <c r="EN35" s="33">
        <f>'14.KP_Rev'!T36</f>
        <v>8</v>
      </c>
      <c r="EO35" s="33">
        <f>'15.PSH_Rev'!P36</f>
        <v>0</v>
      </c>
      <c r="EP35" s="33">
        <f>'16.KK_Rev'!S36</f>
        <v>0</v>
      </c>
      <c r="EQ35" s="33">
        <f>'17.PVH_Rev'!T36</f>
        <v>0</v>
      </c>
      <c r="ER35" s="33">
        <f>'18.KT_Rev'!R36</f>
        <v>0</v>
      </c>
      <c r="ES35" s="33">
        <f>'19.RT_Rev'!U36</f>
        <v>0</v>
      </c>
      <c r="ET35" s="33">
        <f>'20.MD_Rev'!Q36</f>
        <v>0</v>
      </c>
      <c r="EU35" s="33">
        <f>'21.BM_Rev'!U36</f>
        <v>2.4</v>
      </c>
      <c r="EV35" s="33">
        <f>'22.ST_Rev'!Q36</f>
        <v>0</v>
      </c>
      <c r="EW35" s="33">
        <f>'23.KE_Rev'!N36</f>
        <v>0</v>
      </c>
      <c r="EX35" s="33">
        <f>'24.PL_Rev'!N36</f>
        <v>0</v>
      </c>
      <c r="EY35" s="33">
        <f>'25.OM_Rev'!Q36</f>
        <v>0</v>
      </c>
    </row>
    <row r="36" spans="1:155" ht="21.75" x14ac:dyDescent="0.65">
      <c r="A36" s="13"/>
      <c r="B36" s="15">
        <v>732</v>
      </c>
      <c r="C36" s="14"/>
      <c r="D36" s="10" t="s">
        <v>77</v>
      </c>
      <c r="E36" s="5" t="s">
        <v>79</v>
      </c>
      <c r="F36" s="33">
        <f t="shared" si="0"/>
        <v>2421.1</v>
      </c>
      <c r="G36" s="33">
        <f>'02.PP_Rev'!F37</f>
        <v>1600</v>
      </c>
      <c r="H36" s="33">
        <f>'03.KD_Rev'!F37</f>
        <v>51.4</v>
      </c>
      <c r="I36" s="33">
        <f>'04.KC_Rev'!F37</f>
        <v>40</v>
      </c>
      <c r="J36" s="33">
        <f>'05.BT_Rev'!F37</f>
        <v>113</v>
      </c>
      <c r="K36" s="33">
        <f>'06.PV_Rev'!F37</f>
        <v>35</v>
      </c>
      <c r="L36" s="33">
        <f>'07.SR_Rev'!F37</f>
        <v>132</v>
      </c>
      <c r="M36" s="33">
        <f>'08.KT_Rev'!F37</f>
        <v>75.599999999999994</v>
      </c>
      <c r="N36" s="33">
        <f>'09.TK_Rev'!F37</f>
        <v>16</v>
      </c>
      <c r="O36" s="33">
        <f>'10.SV_Rev'!F37</f>
        <v>71</v>
      </c>
      <c r="P36" s="33">
        <f>'11.PS_Rev'!F37</f>
        <v>7.5</v>
      </c>
      <c r="Q36" s="33">
        <f>'12.KCh_Rev'!F37</f>
        <v>8</v>
      </c>
      <c r="R36" s="33">
        <f>'13.KS_Rev'!F37</f>
        <v>27.5</v>
      </c>
      <c r="S36" s="33">
        <f>'14.KP_Rev'!F37</f>
        <v>41</v>
      </c>
      <c r="T36" s="33">
        <f>'15.PSH_Rev'!F37</f>
        <v>38</v>
      </c>
      <c r="U36" s="33">
        <f>'16.KK_Rev'!F37</f>
        <v>9</v>
      </c>
      <c r="V36" s="33">
        <f>'17.PVH_Rev'!F37</f>
        <v>42</v>
      </c>
      <c r="W36" s="33">
        <f>'18.KT_Rev'!F37</f>
        <v>14</v>
      </c>
      <c r="X36" s="33">
        <f>'19.RT_Rev'!F37</f>
        <v>12</v>
      </c>
      <c r="Y36" s="33">
        <f>'20.MD_Rev'!F37</f>
        <v>45</v>
      </c>
      <c r="Z36" s="33">
        <f>'21.BM_Rev'!F37</f>
        <v>12.6</v>
      </c>
      <c r="AA36" s="33">
        <f>'22.ST_Rev'!F37</f>
        <v>9</v>
      </c>
      <c r="AB36" s="33">
        <f>'23.KE_Rev'!F37</f>
        <v>8</v>
      </c>
      <c r="AC36" s="33">
        <f>'24.PL_Rev'!F37</f>
        <v>8</v>
      </c>
      <c r="AD36" s="33">
        <f>'25.OM_Rev'!F37</f>
        <v>5.5</v>
      </c>
      <c r="AE36" s="33">
        <f t="shared" si="1"/>
        <v>3304.1</v>
      </c>
      <c r="AF36" s="33">
        <f>'02.PP_Rev'!G37</f>
        <v>1920</v>
      </c>
      <c r="AG36" s="33">
        <f>'03.KD_Rev'!G37</f>
        <v>74</v>
      </c>
      <c r="AH36" s="33">
        <f>'04.KC_Rev'!G37</f>
        <v>145</v>
      </c>
      <c r="AI36" s="33">
        <f>'05.BT_Rev'!G37</f>
        <v>289</v>
      </c>
      <c r="AJ36" s="33">
        <f>'06.PV_Rev'!G37</f>
        <v>55</v>
      </c>
      <c r="AK36" s="33">
        <f>'07.SR_Rev'!G37</f>
        <v>162.4</v>
      </c>
      <c r="AL36" s="33">
        <f>'08.KT_Rev'!G37</f>
        <v>77.7</v>
      </c>
      <c r="AM36" s="33">
        <f>'09.TK_Rev'!G37</f>
        <v>7</v>
      </c>
      <c r="AN36" s="33">
        <f>'10.SV_Rev'!G37</f>
        <v>105</v>
      </c>
      <c r="AO36" s="33">
        <f>'11.PS_Rev'!G37</f>
        <v>17.5</v>
      </c>
      <c r="AP36" s="33">
        <f>'12.KCh_Rev'!G37</f>
        <v>23</v>
      </c>
      <c r="AQ36" s="33">
        <f>'13.KS_Rev'!G37</f>
        <v>27.5</v>
      </c>
      <c r="AR36" s="33">
        <f>'14.KP_Rev'!G37</f>
        <v>64.5</v>
      </c>
      <c r="AS36" s="33">
        <f>'15.PSH_Rev'!G37</f>
        <v>52</v>
      </c>
      <c r="AT36" s="33">
        <f>'16.KK_Rev'!G37</f>
        <v>20</v>
      </c>
      <c r="AU36" s="33">
        <f>'17.PVH_Rev'!G37</f>
        <v>48.5</v>
      </c>
      <c r="AV36" s="33">
        <f>'18.KT_Rev'!G37</f>
        <v>50</v>
      </c>
      <c r="AW36" s="33">
        <f>'19.RT_Rev'!G37</f>
        <v>17.5</v>
      </c>
      <c r="AX36" s="33">
        <f>'20.MD_Rev'!G37</f>
        <v>53</v>
      </c>
      <c r="AY36" s="33">
        <f>'21.BM_Rev'!G37</f>
        <v>51</v>
      </c>
      <c r="AZ36" s="33">
        <f>'22.ST_Rev'!G37</f>
        <v>12.5</v>
      </c>
      <c r="BA36" s="33">
        <f>'23.KE_Rev'!G37</f>
        <v>9</v>
      </c>
      <c r="BB36" s="33">
        <f>'24.PL_Rev'!G37</f>
        <v>11</v>
      </c>
      <c r="BC36" s="33">
        <f>'25.OM_Rev'!G37</f>
        <v>12</v>
      </c>
      <c r="BD36" s="33">
        <f t="shared" si="2"/>
        <v>3622.8</v>
      </c>
      <c r="BE36" s="33">
        <f>'02.PP_Rev'!H37</f>
        <v>1950</v>
      </c>
      <c r="BF36" s="33">
        <f>'03.KD_Rev'!H37</f>
        <v>82</v>
      </c>
      <c r="BG36" s="33">
        <f>'04.KC_Rev'!H37</f>
        <v>147</v>
      </c>
      <c r="BH36" s="33">
        <f>'05.BT_Rev'!H37</f>
        <v>325</v>
      </c>
      <c r="BI36" s="33">
        <f>'06.PV_Rev'!H37</f>
        <v>42</v>
      </c>
      <c r="BJ36" s="33">
        <f>'07.SR_Rev'!H37</f>
        <v>178</v>
      </c>
      <c r="BK36" s="33">
        <f>'08.KT_Rev'!H37</f>
        <v>116</v>
      </c>
      <c r="BL36" s="33">
        <f>'09.TK_Rev'!H37</f>
        <v>27</v>
      </c>
      <c r="BM36" s="33">
        <f>'10.SV_Rev'!H37</f>
        <v>149</v>
      </c>
      <c r="BN36" s="33">
        <f>'11.PS_Rev'!H37</f>
        <v>33.5</v>
      </c>
      <c r="BO36" s="33">
        <f>'12.KCh_Rev'!H37</f>
        <v>26.3</v>
      </c>
      <c r="BP36" s="33">
        <f>'13.KS_Rev'!H37</f>
        <v>42.5</v>
      </c>
      <c r="BQ36" s="33">
        <f>'14.KP_Rev'!H37</f>
        <v>66.5</v>
      </c>
      <c r="BR36" s="33">
        <f>'15.PSH_Rev'!H37</f>
        <v>71</v>
      </c>
      <c r="BS36" s="33">
        <f>'16.KK_Rev'!H37</f>
        <v>30</v>
      </c>
      <c r="BT36" s="33">
        <f>'17.PVH_Rev'!H37</f>
        <v>67</v>
      </c>
      <c r="BU36" s="33">
        <f>'18.KT_Rev'!H37</f>
        <v>60</v>
      </c>
      <c r="BV36" s="33">
        <f>'19.RT_Rev'!H37</f>
        <v>23</v>
      </c>
      <c r="BW36" s="33">
        <f>'20.MD_Rev'!H37</f>
        <v>58</v>
      </c>
      <c r="BX36" s="33">
        <f>'21.BM_Rev'!H37</f>
        <v>60</v>
      </c>
      <c r="BY36" s="33">
        <f>'22.ST_Rev'!H37</f>
        <v>20.5</v>
      </c>
      <c r="BZ36" s="33">
        <f>'23.KE_Rev'!H37</f>
        <v>12</v>
      </c>
      <c r="CA36" s="33">
        <f>'24.PL_Rev'!H37</f>
        <v>16</v>
      </c>
      <c r="CB36" s="33">
        <f>'25.OM_Rev'!H37</f>
        <v>20.5</v>
      </c>
      <c r="CC36" s="33">
        <f t="shared" si="3"/>
        <v>3825.4000000000005</v>
      </c>
      <c r="CD36" s="33">
        <f>'02.PP_Rev'!I37</f>
        <v>1801.0000000000005</v>
      </c>
      <c r="CE36" s="33">
        <f>'03.KD_Rev'!I37</f>
        <v>100.00000000000003</v>
      </c>
      <c r="CF36" s="33">
        <f>'04.KC_Rev'!I37</f>
        <v>221.99999999999997</v>
      </c>
      <c r="CG36" s="33">
        <f>'05.BT_Rev'!I37</f>
        <v>218.50000000000003</v>
      </c>
      <c r="CH36" s="33">
        <f>'06.PV_Rev'!I37</f>
        <v>66</v>
      </c>
      <c r="CI36" s="33">
        <f>'07.SR_Rev'!I37</f>
        <v>205.5</v>
      </c>
      <c r="CJ36" s="33">
        <f>'08.KT_Rev'!I37</f>
        <v>142</v>
      </c>
      <c r="CK36" s="33">
        <f>'09.TK_Rev'!I37</f>
        <v>57.000000000000014</v>
      </c>
      <c r="CL36" s="33">
        <f>'10.SV_Rev'!I37</f>
        <v>98.000000000000014</v>
      </c>
      <c r="CM36" s="33">
        <f>'11.PS_Rev'!I37</f>
        <v>48.5</v>
      </c>
      <c r="CN36" s="33">
        <f>'12.KCh_Rev'!I37</f>
        <v>81.600000000000023</v>
      </c>
      <c r="CO36" s="33">
        <f>'13.KS_Rev'!I37</f>
        <v>57.000000000000007</v>
      </c>
      <c r="CP36" s="33">
        <f>'14.KP_Rev'!I37</f>
        <v>70.5</v>
      </c>
      <c r="CQ36" s="33">
        <f>'15.PSH_Rev'!I37</f>
        <v>103.00000000000001</v>
      </c>
      <c r="CR36" s="33">
        <f>'16.KK_Rev'!I37</f>
        <v>82</v>
      </c>
      <c r="CS36" s="33">
        <f>'17.PVH_Rev'!I37</f>
        <v>39</v>
      </c>
      <c r="CT36" s="33">
        <f>'18.KT_Rev'!I37</f>
        <v>127.00000000000001</v>
      </c>
      <c r="CU36" s="33">
        <f>'19.RT_Rev'!I37</f>
        <v>26.999999999999996</v>
      </c>
      <c r="CV36" s="33">
        <f>'20.MD_Rev'!I37</f>
        <v>67</v>
      </c>
      <c r="CW36" s="33">
        <f>'21.BM_Rev'!I37</f>
        <v>108</v>
      </c>
      <c r="CX36" s="33">
        <f>'22.ST_Rev'!I37</f>
        <v>36.5</v>
      </c>
      <c r="CY36" s="33">
        <f>'23.KE_Rev'!I37</f>
        <v>16</v>
      </c>
      <c r="CZ36" s="33">
        <f>'24.PL_Rev'!I37</f>
        <v>23.3</v>
      </c>
      <c r="DA36" s="33">
        <f>'25.OM_Rev'!I37</f>
        <v>29</v>
      </c>
      <c r="DB36" s="33">
        <f t="shared" si="4"/>
        <v>3963</v>
      </c>
      <c r="DC36" s="33">
        <f>'02.PP_Rev'!U37</f>
        <v>2107</v>
      </c>
      <c r="DD36" s="33">
        <f>'03.KD_Rev'!V37</f>
        <v>103</v>
      </c>
      <c r="DE36" s="33">
        <f>'04.KC_Rev'!AB37</f>
        <v>222</v>
      </c>
      <c r="DF36" s="33">
        <f>'05.BT_Rev'!Y37</f>
        <v>197</v>
      </c>
      <c r="DG36" s="33">
        <f>'06.PV_Rev'!X37</f>
        <v>70</v>
      </c>
      <c r="DH36" s="33">
        <f>'07.SR_Rev'!W37</f>
        <v>92.2</v>
      </c>
      <c r="DI36" s="33">
        <f>'08.KT_Rev'!S37</f>
        <v>104</v>
      </c>
      <c r="DJ36" s="33">
        <f>'09.TK_Rev'!U37</f>
        <v>65</v>
      </c>
      <c r="DK36" s="33">
        <f>'10.SV_Rev'!S37</f>
        <v>91.5</v>
      </c>
      <c r="DL36" s="33">
        <f>'11.PS_Rev'!Q37</f>
        <v>55</v>
      </c>
      <c r="DM36" s="33">
        <f>'12.KCh_Rev'!S37</f>
        <v>78.5</v>
      </c>
      <c r="DN36" s="33">
        <f>'13.KS_Rev'!S37</f>
        <v>69</v>
      </c>
      <c r="DO36" s="33">
        <f>'14.KP_Rev'!S37</f>
        <v>70.400000000000006</v>
      </c>
      <c r="DP36" s="33">
        <f>'15.PSH_Rev'!O37</f>
        <v>99.5</v>
      </c>
      <c r="DQ36" s="33">
        <f>'16.KK_Rev'!R37</f>
        <v>77</v>
      </c>
      <c r="DR36" s="33">
        <f>'17.PVH_Rev'!S37</f>
        <v>45</v>
      </c>
      <c r="DS36" s="33">
        <f>'18.KT_Rev'!Q37</f>
        <v>113</v>
      </c>
      <c r="DT36" s="33">
        <f>'19.RT_Rev'!T37</f>
        <v>72</v>
      </c>
      <c r="DU36" s="33">
        <f>'20.MD_Rev'!P37</f>
        <v>62</v>
      </c>
      <c r="DV36" s="33">
        <f>'21.BM_Rev'!T37</f>
        <v>83.6</v>
      </c>
      <c r="DW36" s="33">
        <f>'22.ST_Rev'!P37</f>
        <v>29.5</v>
      </c>
      <c r="DX36" s="33">
        <f>'23.KE_Rev'!M37</f>
        <v>11</v>
      </c>
      <c r="DY36" s="33">
        <f>'24.PL_Rev'!M37</f>
        <v>27.8</v>
      </c>
      <c r="DZ36" s="33">
        <f>'25.OM_Rev'!P37</f>
        <v>18</v>
      </c>
      <c r="EA36" s="33">
        <f t="shared" si="5"/>
        <v>4154.4000000000005</v>
      </c>
      <c r="EB36" s="33">
        <f>'02.PP_Rev'!AG37</f>
        <v>2430</v>
      </c>
      <c r="EC36" s="33">
        <f>'03.KD_Rev'!W37</f>
        <v>120</v>
      </c>
      <c r="ED36" s="33">
        <f>'04.KC_Rev'!AC37</f>
        <v>223</v>
      </c>
      <c r="EE36" s="33">
        <f>'05.BT_Rev'!Z37</f>
        <v>186</v>
      </c>
      <c r="EF36" s="33">
        <f>'06.PV_Rev'!Y37</f>
        <v>85</v>
      </c>
      <c r="EG36" s="33">
        <f>'07.SR_Rev'!X37</f>
        <v>92</v>
      </c>
      <c r="EH36" s="33">
        <f>'08.KT_Rev'!T37</f>
        <v>78.5</v>
      </c>
      <c r="EI36" s="33">
        <f>'09.TK_Rev'!V37</f>
        <v>48</v>
      </c>
      <c r="EJ36" s="33">
        <f>'10.SV_Rev'!T37</f>
        <v>96</v>
      </c>
      <c r="EK36" s="33">
        <f>'11.PS_Rev'!R37</f>
        <v>59</v>
      </c>
      <c r="EL36" s="33">
        <f>'12.KCh_Rev'!T37</f>
        <v>60</v>
      </c>
      <c r="EM36" s="33">
        <f>'13.KS_Rev'!T37</f>
        <v>59</v>
      </c>
      <c r="EN36" s="33">
        <f>'14.KP_Rev'!T37</f>
        <v>40.9</v>
      </c>
      <c r="EO36" s="33">
        <f>'15.PSH_Rev'!P37</f>
        <v>55.7</v>
      </c>
      <c r="EP36" s="33">
        <f>'16.KK_Rev'!S37</f>
        <v>74</v>
      </c>
      <c r="EQ36" s="33">
        <f>'17.PVH_Rev'!T37</f>
        <v>70</v>
      </c>
      <c r="ER36" s="33">
        <f>'18.KT_Rev'!R37</f>
        <v>50</v>
      </c>
      <c r="ES36" s="33">
        <f>'19.RT_Rev'!U37</f>
        <v>139</v>
      </c>
      <c r="ET36" s="33">
        <f>'20.MD_Rev'!Q37</f>
        <v>41</v>
      </c>
      <c r="EU36" s="33">
        <f>'21.BM_Rev'!U37</f>
        <v>64</v>
      </c>
      <c r="EV36" s="33">
        <f>'22.ST_Rev'!Q37</f>
        <v>26.5</v>
      </c>
      <c r="EW36" s="33">
        <f>'23.KE_Rev'!N37</f>
        <v>11</v>
      </c>
      <c r="EX36" s="33">
        <f>'24.PL_Rev'!N37</f>
        <v>25.3</v>
      </c>
      <c r="EY36" s="33">
        <f>'25.OM_Rev'!Q37</f>
        <v>20.5</v>
      </c>
    </row>
    <row r="37" spans="1:155" ht="21.75" x14ac:dyDescent="0.65">
      <c r="A37" s="13"/>
      <c r="B37" s="14"/>
      <c r="C37" s="14">
        <v>7321</v>
      </c>
      <c r="D37" s="10" t="s">
        <v>30</v>
      </c>
      <c r="E37" s="5" t="s">
        <v>80</v>
      </c>
      <c r="F37" s="33">
        <f t="shared" si="0"/>
        <v>674</v>
      </c>
      <c r="G37" s="33">
        <f>'02.PP_Rev'!F38</f>
        <v>350</v>
      </c>
      <c r="H37" s="33">
        <f>'03.KD_Rev'!F38</f>
        <v>40</v>
      </c>
      <c r="I37" s="33">
        <f>'04.KC_Rev'!F38</f>
        <v>37</v>
      </c>
      <c r="J37" s="33">
        <f>'05.BT_Rev'!F38</f>
        <v>25</v>
      </c>
      <c r="K37" s="33">
        <f>'06.PV_Rev'!F38</f>
        <v>30</v>
      </c>
      <c r="L37" s="33">
        <f>'07.SR_Rev'!F38</f>
        <v>35</v>
      </c>
      <c r="M37" s="33">
        <f>'08.KT_Rev'!F38</f>
        <v>14</v>
      </c>
      <c r="N37" s="33">
        <f>'09.TK_Rev'!F38</f>
        <v>7</v>
      </c>
      <c r="O37" s="33">
        <f>'10.SV_Rev'!F38</f>
        <v>7</v>
      </c>
      <c r="P37" s="33">
        <f>'11.PS_Rev'!F38</f>
        <v>3</v>
      </c>
      <c r="Q37" s="33">
        <f>'12.KCh_Rev'!F38</f>
        <v>6</v>
      </c>
      <c r="R37" s="33">
        <f>'13.KS_Rev'!F38</f>
        <v>20</v>
      </c>
      <c r="S37" s="33">
        <f>'14.KP_Rev'!F38</f>
        <v>28</v>
      </c>
      <c r="T37" s="33">
        <f>'15.PSH_Rev'!F38</f>
        <v>22</v>
      </c>
      <c r="U37" s="33">
        <f>'16.KK_Rev'!F38</f>
        <v>3</v>
      </c>
      <c r="V37" s="33">
        <f>'17.PVH_Rev'!F38</f>
        <v>3</v>
      </c>
      <c r="W37" s="33">
        <f>'18.KT_Rev'!F38</f>
        <v>10</v>
      </c>
      <c r="X37" s="33">
        <f>'19.RT_Rev'!F38</f>
        <v>10</v>
      </c>
      <c r="Y37" s="33">
        <f>'20.MD_Rev'!F38</f>
        <v>3</v>
      </c>
      <c r="Z37" s="33">
        <f>'21.BM_Rev'!F38</f>
        <v>6</v>
      </c>
      <c r="AA37" s="33">
        <f>'22.ST_Rev'!F38</f>
        <v>2</v>
      </c>
      <c r="AB37" s="33">
        <f>'23.KE_Rev'!F38</f>
        <v>5</v>
      </c>
      <c r="AC37" s="33">
        <f>'24.PL_Rev'!F38</f>
        <v>5</v>
      </c>
      <c r="AD37" s="33">
        <f>'25.OM_Rev'!F38</f>
        <v>3</v>
      </c>
      <c r="AE37" s="33">
        <f t="shared" si="1"/>
        <v>555.5</v>
      </c>
      <c r="AF37" s="33">
        <f>'02.PP_Rev'!G38</f>
        <v>250</v>
      </c>
      <c r="AG37" s="33">
        <f>'03.KD_Rev'!G38</f>
        <v>45</v>
      </c>
      <c r="AH37" s="33">
        <f>'04.KC_Rev'!G38</f>
        <v>37</v>
      </c>
      <c r="AI37" s="33">
        <f>'05.BT_Rev'!G38</f>
        <v>27</v>
      </c>
      <c r="AJ37" s="33">
        <f>'06.PV_Rev'!G38</f>
        <v>35</v>
      </c>
      <c r="AK37" s="33">
        <f>'07.SR_Rev'!G38</f>
        <v>14</v>
      </c>
      <c r="AL37" s="33">
        <f>'08.KT_Rev'!G38</f>
        <v>14</v>
      </c>
      <c r="AM37" s="33">
        <f>'09.TK_Rev'!G38</f>
        <v>7</v>
      </c>
      <c r="AN37" s="33">
        <f>'10.SV_Rev'!G38</f>
        <v>7</v>
      </c>
      <c r="AO37" s="33">
        <f>'11.PS_Rev'!G38</f>
        <v>3</v>
      </c>
      <c r="AP37" s="33">
        <f>'12.KCh_Rev'!G38</f>
        <v>5</v>
      </c>
      <c r="AQ37" s="33">
        <f>'13.KS_Rev'!G38</f>
        <v>20</v>
      </c>
      <c r="AR37" s="33">
        <f>'14.KP_Rev'!G38</f>
        <v>28</v>
      </c>
      <c r="AS37" s="33">
        <f>'15.PSH_Rev'!G38</f>
        <v>12</v>
      </c>
      <c r="AT37" s="33">
        <f>'16.KK_Rev'!G38</f>
        <v>3</v>
      </c>
      <c r="AU37" s="33">
        <f>'17.PVH_Rev'!G38</f>
        <v>4</v>
      </c>
      <c r="AV37" s="33">
        <f>'18.KT_Rev'!G38</f>
        <v>13</v>
      </c>
      <c r="AW37" s="33">
        <f>'19.RT_Rev'!G38</f>
        <v>10</v>
      </c>
      <c r="AX37" s="33">
        <f>'20.MD_Rev'!G38</f>
        <v>3</v>
      </c>
      <c r="AY37" s="33">
        <f>'21.BM_Rev'!G38</f>
        <v>7.5</v>
      </c>
      <c r="AZ37" s="33">
        <f>'22.ST_Rev'!G38</f>
        <v>2</v>
      </c>
      <c r="BA37" s="33">
        <f>'23.KE_Rev'!G38</f>
        <v>4</v>
      </c>
      <c r="BB37" s="33">
        <f>'24.PL_Rev'!G38</f>
        <v>2</v>
      </c>
      <c r="BC37" s="33">
        <f>'25.OM_Rev'!G38</f>
        <v>3</v>
      </c>
      <c r="BD37" s="33">
        <f t="shared" si="2"/>
        <v>614.5</v>
      </c>
      <c r="BE37" s="33">
        <f>'02.PP_Rev'!H38</f>
        <v>250</v>
      </c>
      <c r="BF37" s="33">
        <f>'03.KD_Rev'!H38</f>
        <v>45</v>
      </c>
      <c r="BG37" s="33">
        <f>'04.KC_Rev'!H38</f>
        <v>42</v>
      </c>
      <c r="BH37" s="33">
        <f>'05.BT_Rev'!H38</f>
        <v>28</v>
      </c>
      <c r="BI37" s="33">
        <f>'06.PV_Rev'!H38</f>
        <v>23</v>
      </c>
      <c r="BJ37" s="33">
        <f>'07.SR_Rev'!H38</f>
        <v>14</v>
      </c>
      <c r="BK37" s="33">
        <f>'08.KT_Rev'!H38</f>
        <v>14</v>
      </c>
      <c r="BL37" s="33">
        <f>'09.TK_Rev'!H38</f>
        <v>7</v>
      </c>
      <c r="BM37" s="33">
        <f>'10.SV_Rev'!H38</f>
        <v>10</v>
      </c>
      <c r="BN37" s="33">
        <f>'11.PS_Rev'!H38</f>
        <v>19</v>
      </c>
      <c r="BO37" s="33">
        <f>'12.KCh_Rev'!H38</f>
        <v>5</v>
      </c>
      <c r="BP37" s="33">
        <f>'13.KS_Rev'!H38</f>
        <v>20</v>
      </c>
      <c r="BQ37" s="33">
        <f>'14.KP_Rev'!H38</f>
        <v>28</v>
      </c>
      <c r="BR37" s="33">
        <f>'15.PSH_Rev'!H38</f>
        <v>42</v>
      </c>
      <c r="BS37" s="33">
        <f>'16.KK_Rev'!H38</f>
        <v>5</v>
      </c>
      <c r="BT37" s="33">
        <f>'17.PVH_Rev'!H38</f>
        <v>15</v>
      </c>
      <c r="BU37" s="33">
        <f>'18.KT_Rev'!H38</f>
        <v>13</v>
      </c>
      <c r="BV37" s="33">
        <f>'19.RT_Rev'!H38</f>
        <v>10</v>
      </c>
      <c r="BW37" s="33">
        <f>'20.MD_Rev'!H38</f>
        <v>3</v>
      </c>
      <c r="BX37" s="33">
        <f>'21.BM_Rev'!H38</f>
        <v>10</v>
      </c>
      <c r="BY37" s="33">
        <f>'22.ST_Rev'!H38</f>
        <v>2</v>
      </c>
      <c r="BZ37" s="33">
        <f>'23.KE_Rev'!H38</f>
        <v>4</v>
      </c>
      <c r="CA37" s="33">
        <f>'24.PL_Rev'!H38</f>
        <v>2.5</v>
      </c>
      <c r="CB37" s="33">
        <f>'25.OM_Rev'!H38</f>
        <v>3</v>
      </c>
      <c r="CC37" s="33">
        <f t="shared" si="3"/>
        <v>653.20000000000005</v>
      </c>
      <c r="CD37" s="33">
        <f>'02.PP_Rev'!I38</f>
        <v>250</v>
      </c>
      <c r="CE37" s="33">
        <f>'03.KD_Rev'!I38</f>
        <v>24.999999999999996</v>
      </c>
      <c r="CF37" s="33">
        <f>'04.KC_Rev'!I38</f>
        <v>50</v>
      </c>
      <c r="CG37" s="33">
        <f>'05.BT_Rev'!I38</f>
        <v>28</v>
      </c>
      <c r="CH37" s="33">
        <f>'06.PV_Rev'!I38</f>
        <v>32.000000000000007</v>
      </c>
      <c r="CI37" s="33">
        <f>'07.SR_Rev'!I38</f>
        <v>16</v>
      </c>
      <c r="CJ37" s="33">
        <f>'08.KT_Rev'!I38</f>
        <v>14</v>
      </c>
      <c r="CK37" s="33">
        <f>'09.TK_Rev'!I38</f>
        <v>29.999999999999993</v>
      </c>
      <c r="CL37" s="33">
        <f>'10.SV_Rev'!I38</f>
        <v>9.9999999999999982</v>
      </c>
      <c r="CM37" s="33">
        <f>'11.PS_Rev'!I38</f>
        <v>22</v>
      </c>
      <c r="CN37" s="33">
        <f>'12.KCh_Rev'!I38</f>
        <v>15</v>
      </c>
      <c r="CO37" s="33">
        <f>'13.KS_Rev'!I38</f>
        <v>15.000000000000002</v>
      </c>
      <c r="CP37" s="33">
        <f>'14.KP_Rev'!I38</f>
        <v>28.2</v>
      </c>
      <c r="CQ37" s="33">
        <f>'15.PSH_Rev'!I38</f>
        <v>42</v>
      </c>
      <c r="CR37" s="33">
        <f>'16.KK_Rev'!I38</f>
        <v>5</v>
      </c>
      <c r="CS37" s="33">
        <f>'17.PVH_Rev'!I38</f>
        <v>17</v>
      </c>
      <c r="CT37" s="33">
        <f>'18.KT_Rev'!I38</f>
        <v>13.000000000000002</v>
      </c>
      <c r="CU37" s="33">
        <f>'19.RT_Rev'!I38</f>
        <v>10.000000000000002</v>
      </c>
      <c r="CV37" s="33">
        <f>'20.MD_Rev'!I38</f>
        <v>1.0000000000000002</v>
      </c>
      <c r="CW37" s="33">
        <f>'21.BM_Rev'!I38</f>
        <v>14</v>
      </c>
      <c r="CX37" s="33">
        <f>'22.ST_Rev'!I38</f>
        <v>6</v>
      </c>
      <c r="CY37" s="33">
        <f>'23.KE_Rev'!I38</f>
        <v>4</v>
      </c>
      <c r="CZ37" s="33">
        <f>'24.PL_Rev'!I38</f>
        <v>3</v>
      </c>
      <c r="DA37" s="33">
        <f>'25.OM_Rev'!I38</f>
        <v>3.0000000000000004</v>
      </c>
      <c r="DB37" s="33">
        <f t="shared" si="4"/>
        <v>610.19999999999993</v>
      </c>
      <c r="DC37" s="33">
        <f>'02.PP_Rev'!U38</f>
        <v>250</v>
      </c>
      <c r="DD37" s="33">
        <f>'03.KD_Rev'!V38</f>
        <v>15</v>
      </c>
      <c r="DE37" s="33">
        <f>'04.KC_Rev'!AB38</f>
        <v>60</v>
      </c>
      <c r="DF37" s="33">
        <f>'05.BT_Rev'!Y38</f>
        <v>28</v>
      </c>
      <c r="DG37" s="33">
        <f>'06.PV_Rev'!X38</f>
        <v>30</v>
      </c>
      <c r="DH37" s="33">
        <f>'07.SR_Rev'!W38</f>
        <v>12.5</v>
      </c>
      <c r="DI37" s="33">
        <f>'08.KT_Rev'!S38</f>
        <v>14</v>
      </c>
      <c r="DJ37" s="33">
        <f>'09.TK_Rev'!U38</f>
        <v>30</v>
      </c>
      <c r="DK37" s="33">
        <f>'10.SV_Rev'!S38</f>
        <v>10</v>
      </c>
      <c r="DL37" s="33">
        <f>'11.PS_Rev'!Q38</f>
        <v>19</v>
      </c>
      <c r="DM37" s="33">
        <f>'12.KCh_Rev'!S38</f>
        <v>10</v>
      </c>
      <c r="DN37" s="33">
        <f>'13.KS_Rev'!S38</f>
        <v>15</v>
      </c>
      <c r="DO37" s="33">
        <f>'14.KP_Rev'!S38</f>
        <v>28.3</v>
      </c>
      <c r="DP37" s="33">
        <f>'15.PSH_Rev'!O38</f>
        <v>30.4</v>
      </c>
      <c r="DQ37" s="33">
        <f>'16.KK_Rev'!R38</f>
        <v>6</v>
      </c>
      <c r="DR37" s="33">
        <f>'17.PVH_Rev'!S38</f>
        <v>0</v>
      </c>
      <c r="DS37" s="33">
        <f>'18.KT_Rev'!Q38</f>
        <v>13</v>
      </c>
      <c r="DT37" s="33">
        <f>'19.RT_Rev'!T38</f>
        <v>7</v>
      </c>
      <c r="DU37" s="33">
        <f>'20.MD_Rev'!P38</f>
        <v>1.2</v>
      </c>
      <c r="DV37" s="33">
        <f>'21.BM_Rev'!T38</f>
        <v>17</v>
      </c>
      <c r="DW37" s="33">
        <f>'22.ST_Rev'!P38</f>
        <v>4</v>
      </c>
      <c r="DX37" s="33">
        <f>'23.KE_Rev'!M38</f>
        <v>4</v>
      </c>
      <c r="DY37" s="33">
        <f>'24.PL_Rev'!M38</f>
        <v>2.8</v>
      </c>
      <c r="DZ37" s="33">
        <f>'25.OM_Rev'!P38</f>
        <v>3</v>
      </c>
      <c r="EA37" s="33">
        <f t="shared" si="5"/>
        <v>776.5</v>
      </c>
      <c r="EB37" s="33">
        <f>'02.PP_Rev'!AG38</f>
        <v>500</v>
      </c>
      <c r="EC37" s="33">
        <f>'03.KD_Rev'!W38</f>
        <v>45</v>
      </c>
      <c r="ED37" s="33">
        <f>'04.KC_Rev'!AC38</f>
        <v>60</v>
      </c>
      <c r="EE37" s="33">
        <f>'05.BT_Rev'!Z38</f>
        <v>28</v>
      </c>
      <c r="EF37" s="33">
        <f>'06.PV_Rev'!Y38</f>
        <v>30</v>
      </c>
      <c r="EG37" s="33">
        <f>'07.SR_Rev'!X38</f>
        <v>12.5</v>
      </c>
      <c r="EH37" s="33">
        <f>'08.KT_Rev'!T38</f>
        <v>0</v>
      </c>
      <c r="EI37" s="33">
        <f>'09.TK_Rev'!V38</f>
        <v>13</v>
      </c>
      <c r="EJ37" s="33">
        <f>'10.SV_Rev'!T38</f>
        <v>12</v>
      </c>
      <c r="EK37" s="33">
        <f>'11.PS_Rev'!R38</f>
        <v>19</v>
      </c>
      <c r="EL37" s="33">
        <f>'12.KCh_Rev'!T38</f>
        <v>0</v>
      </c>
      <c r="EM37" s="33">
        <f>'13.KS_Rev'!T38</f>
        <v>15</v>
      </c>
      <c r="EN37" s="33">
        <f>'14.KP_Rev'!T38</f>
        <v>0</v>
      </c>
      <c r="EO37" s="33">
        <f>'15.PSH_Rev'!P38</f>
        <v>0</v>
      </c>
      <c r="EP37" s="33">
        <f>'16.KK_Rev'!S38</f>
        <v>3</v>
      </c>
      <c r="EQ37" s="33">
        <f>'17.PVH_Rev'!T38</f>
        <v>2</v>
      </c>
      <c r="ER37" s="33">
        <f>'18.KT_Rev'!R38</f>
        <v>0</v>
      </c>
      <c r="ES37" s="33">
        <f>'19.RT_Rev'!U38</f>
        <v>12</v>
      </c>
      <c r="ET37" s="33">
        <f>'20.MD_Rev'!Q38</f>
        <v>2</v>
      </c>
      <c r="EU37" s="33">
        <f>'21.BM_Rev'!U38</f>
        <v>7</v>
      </c>
      <c r="EV37" s="33">
        <f>'22.ST_Rev'!Q38</f>
        <v>4</v>
      </c>
      <c r="EW37" s="33">
        <f>'23.KE_Rev'!N38</f>
        <v>4</v>
      </c>
      <c r="EX37" s="33">
        <f>'24.PL_Rev'!N38</f>
        <v>3</v>
      </c>
      <c r="EY37" s="33">
        <f>'25.OM_Rev'!Q38</f>
        <v>5</v>
      </c>
    </row>
    <row r="38" spans="1:155" ht="21.75" x14ac:dyDescent="0.65">
      <c r="A38" s="13"/>
      <c r="B38" s="14"/>
      <c r="C38" s="14">
        <v>7322</v>
      </c>
      <c r="D38" s="10" t="s">
        <v>31</v>
      </c>
      <c r="E38" s="7" t="s">
        <v>81</v>
      </c>
      <c r="F38" s="33">
        <f t="shared" si="0"/>
        <v>119</v>
      </c>
      <c r="G38" s="33">
        <f>'02.PP_Rev'!F39</f>
        <v>50</v>
      </c>
      <c r="H38" s="33">
        <f>'03.KD_Rev'!F39</f>
        <v>5</v>
      </c>
      <c r="I38" s="33">
        <f>'04.KC_Rev'!F39</f>
        <v>3</v>
      </c>
      <c r="J38" s="33">
        <f>'05.BT_Rev'!F39</f>
        <v>10</v>
      </c>
      <c r="K38" s="33">
        <f>'06.PV_Rev'!F39</f>
        <v>5</v>
      </c>
      <c r="L38" s="33">
        <f>'07.SR_Rev'!F39</f>
        <v>6</v>
      </c>
      <c r="M38" s="33">
        <f>'08.KT_Rev'!F39</f>
        <v>5</v>
      </c>
      <c r="N38" s="33">
        <f>'09.TK_Rev'!F39</f>
        <v>1</v>
      </c>
      <c r="O38" s="33">
        <f>'10.SV_Rev'!F39</f>
        <v>3</v>
      </c>
      <c r="P38" s="33">
        <f>'11.PS_Rev'!F39</f>
        <v>2</v>
      </c>
      <c r="Q38" s="33">
        <f>'12.KCh_Rev'!F39</f>
        <v>2</v>
      </c>
      <c r="R38" s="33">
        <f>'13.KS_Rev'!F39</f>
        <v>2.5</v>
      </c>
      <c r="S38" s="33">
        <f>'14.KP_Rev'!F39</f>
        <v>3</v>
      </c>
      <c r="T38" s="33">
        <f>'15.PSH_Rev'!F39</f>
        <v>0</v>
      </c>
      <c r="U38" s="33">
        <f>'16.KK_Rev'!F39</f>
        <v>2</v>
      </c>
      <c r="V38" s="33">
        <f>'17.PVH_Rev'!F39</f>
        <v>5.5</v>
      </c>
      <c r="W38" s="33">
        <f>'18.KT_Rev'!F39</f>
        <v>4</v>
      </c>
      <c r="X38" s="33">
        <f>'19.RT_Rev'!F39</f>
        <v>2</v>
      </c>
      <c r="Y38" s="33">
        <f>'20.MD_Rev'!F39</f>
        <v>2</v>
      </c>
      <c r="Z38" s="33">
        <f>'21.BM_Rev'!F39</f>
        <v>3</v>
      </c>
      <c r="AA38" s="33">
        <f>'22.ST_Rev'!F39</f>
        <v>2</v>
      </c>
      <c r="AB38" s="33">
        <f>'23.KE_Rev'!F39</f>
        <v>1</v>
      </c>
      <c r="AC38" s="33">
        <f>'24.PL_Rev'!F39</f>
        <v>0</v>
      </c>
      <c r="AD38" s="33">
        <f>'25.OM_Rev'!F39</f>
        <v>0</v>
      </c>
      <c r="AE38" s="33">
        <f t="shared" si="1"/>
        <v>101.5</v>
      </c>
      <c r="AF38" s="33">
        <f>'02.PP_Rev'!G39</f>
        <v>30</v>
      </c>
      <c r="AG38" s="33">
        <f>'03.KD_Rev'!G39</f>
        <v>5</v>
      </c>
      <c r="AH38" s="33">
        <f>'04.KC_Rev'!G39</f>
        <v>3</v>
      </c>
      <c r="AI38" s="33">
        <f>'05.BT_Rev'!G39</f>
        <v>10</v>
      </c>
      <c r="AJ38" s="33">
        <f>'06.PV_Rev'!G39</f>
        <v>5</v>
      </c>
      <c r="AK38" s="33">
        <f>'07.SR_Rev'!G39</f>
        <v>4</v>
      </c>
      <c r="AL38" s="33">
        <f>'08.KT_Rev'!G39</f>
        <v>2</v>
      </c>
      <c r="AM38" s="33">
        <f>'09.TK_Rev'!G39</f>
        <v>0</v>
      </c>
      <c r="AN38" s="33">
        <f>'10.SV_Rev'!G39</f>
        <v>3</v>
      </c>
      <c r="AO38" s="33">
        <f>'11.PS_Rev'!G39</f>
        <v>2</v>
      </c>
      <c r="AP38" s="33">
        <f>'12.KCh_Rev'!G39</f>
        <v>5</v>
      </c>
      <c r="AQ38" s="33">
        <f>'13.KS_Rev'!G39</f>
        <v>2.5</v>
      </c>
      <c r="AR38" s="33">
        <f>'14.KP_Rev'!G39</f>
        <v>3</v>
      </c>
      <c r="AS38" s="33">
        <f>'15.PSH_Rev'!G39</f>
        <v>0</v>
      </c>
      <c r="AT38" s="33">
        <f>'16.KK_Rev'!G39</f>
        <v>2</v>
      </c>
      <c r="AU38" s="33">
        <f>'17.PVH_Rev'!G39</f>
        <v>6</v>
      </c>
      <c r="AV38" s="33">
        <f>'18.KT_Rev'!G39</f>
        <v>7</v>
      </c>
      <c r="AW38" s="33">
        <f>'19.RT_Rev'!G39</f>
        <v>0</v>
      </c>
      <c r="AX38" s="33">
        <f>'20.MD_Rev'!G39</f>
        <v>2</v>
      </c>
      <c r="AY38" s="33">
        <f>'21.BM_Rev'!G39</f>
        <v>3</v>
      </c>
      <c r="AZ38" s="33">
        <f>'22.ST_Rev'!G39</f>
        <v>2</v>
      </c>
      <c r="BA38" s="33">
        <f>'23.KE_Rev'!G39</f>
        <v>1</v>
      </c>
      <c r="BB38" s="33">
        <f>'24.PL_Rev'!G39</f>
        <v>2</v>
      </c>
      <c r="BC38" s="33">
        <f>'25.OM_Rev'!G39</f>
        <v>2</v>
      </c>
      <c r="BD38" s="33">
        <f t="shared" si="2"/>
        <v>107</v>
      </c>
      <c r="BE38" s="33">
        <f>'02.PP_Rev'!H39</f>
        <v>30</v>
      </c>
      <c r="BF38" s="33">
        <f>'03.KD_Rev'!H39</f>
        <v>5</v>
      </c>
      <c r="BG38" s="33">
        <f>'04.KC_Rev'!H39</f>
        <v>5</v>
      </c>
      <c r="BH38" s="33">
        <f>'05.BT_Rev'!H39</f>
        <v>12</v>
      </c>
      <c r="BI38" s="33">
        <f>'06.PV_Rev'!H39</f>
        <v>4</v>
      </c>
      <c r="BJ38" s="33">
        <f>'07.SR_Rev'!H39</f>
        <v>4</v>
      </c>
      <c r="BK38" s="33">
        <f>'08.KT_Rev'!H39</f>
        <v>2</v>
      </c>
      <c r="BL38" s="33">
        <f>'09.TK_Rev'!H39</f>
        <v>0</v>
      </c>
      <c r="BM38" s="33">
        <f>'10.SV_Rev'!H39</f>
        <v>3</v>
      </c>
      <c r="BN38" s="33">
        <f>'11.PS_Rev'!H39</f>
        <v>2</v>
      </c>
      <c r="BO38" s="33">
        <f>'12.KCh_Rev'!H39</f>
        <v>6</v>
      </c>
      <c r="BP38" s="33">
        <f>'13.KS_Rev'!H39</f>
        <v>2.5</v>
      </c>
      <c r="BQ38" s="33">
        <f>'14.KP_Rev'!H39</f>
        <v>3</v>
      </c>
      <c r="BR38" s="33">
        <f>'15.PSH_Rev'!H39</f>
        <v>0</v>
      </c>
      <c r="BS38" s="33">
        <f>'16.KK_Rev'!H39</f>
        <v>5</v>
      </c>
      <c r="BT38" s="33">
        <f>'17.PVH_Rev'!H39</f>
        <v>0</v>
      </c>
      <c r="BU38" s="33">
        <f>'18.KT_Rev'!H39</f>
        <v>7</v>
      </c>
      <c r="BV38" s="33">
        <f>'19.RT_Rev'!H39</f>
        <v>3</v>
      </c>
      <c r="BW38" s="33">
        <f>'20.MD_Rev'!H39</f>
        <v>2</v>
      </c>
      <c r="BX38" s="33">
        <f>'21.BM_Rev'!H39</f>
        <v>3</v>
      </c>
      <c r="BY38" s="33">
        <f>'22.ST_Rev'!H39</f>
        <v>2</v>
      </c>
      <c r="BZ38" s="33">
        <f>'23.KE_Rev'!H39</f>
        <v>2</v>
      </c>
      <c r="CA38" s="33">
        <f>'24.PL_Rev'!H39</f>
        <v>2.5</v>
      </c>
      <c r="CB38" s="33">
        <f>'25.OM_Rev'!H39</f>
        <v>2</v>
      </c>
      <c r="CC38" s="33">
        <f t="shared" si="3"/>
        <v>116.39999999999999</v>
      </c>
      <c r="CD38" s="33">
        <f>'02.PP_Rev'!I39</f>
        <v>29.999999999999993</v>
      </c>
      <c r="CE38" s="33">
        <f>'03.KD_Rev'!I39</f>
        <v>5.0000000000000009</v>
      </c>
      <c r="CF38" s="33">
        <f>'04.KC_Rev'!I39</f>
        <v>4.9999999999999982</v>
      </c>
      <c r="CG38" s="33">
        <f>'05.BT_Rev'!I39</f>
        <v>9.9999999999999982</v>
      </c>
      <c r="CH38" s="33">
        <f>'06.PV_Rev'!I39</f>
        <v>4</v>
      </c>
      <c r="CI38" s="33">
        <f>'07.SR_Rev'!I39</f>
        <v>7.0000000000000009</v>
      </c>
      <c r="CJ38" s="33">
        <f>'08.KT_Rev'!I39</f>
        <v>9.9999999999999982</v>
      </c>
      <c r="CK38" s="33">
        <f>'09.TK_Rev'!I39</f>
        <v>0</v>
      </c>
      <c r="CL38" s="33">
        <f>'10.SV_Rev'!I39</f>
        <v>2.9999999999999991</v>
      </c>
      <c r="CM38" s="33">
        <f>'11.PS_Rev'!I39</f>
        <v>2</v>
      </c>
      <c r="CN38" s="33">
        <f>'12.KCh_Rev'!I39</f>
        <v>6.0000000000000018</v>
      </c>
      <c r="CO38" s="33">
        <f>'13.KS_Rev'!I39</f>
        <v>2</v>
      </c>
      <c r="CP38" s="33">
        <f>'14.KP_Rev'!I39</f>
        <v>2.9999999999999996</v>
      </c>
      <c r="CQ38" s="33">
        <f>'15.PSH_Rev'!I39</f>
        <v>0</v>
      </c>
      <c r="CR38" s="33">
        <f>'16.KK_Rev'!I39</f>
        <v>5</v>
      </c>
      <c r="CS38" s="33">
        <f>'17.PVH_Rev'!I39</f>
        <v>0</v>
      </c>
      <c r="CT38" s="33">
        <f>'18.KT_Rev'!I39</f>
        <v>7</v>
      </c>
      <c r="CU38" s="33">
        <f>'19.RT_Rev'!I39</f>
        <v>2.9999999999999996</v>
      </c>
      <c r="CV38" s="33">
        <f>'20.MD_Rev'!I39</f>
        <v>1.0000000000000002</v>
      </c>
      <c r="CW38" s="33">
        <f>'21.BM_Rev'!I39</f>
        <v>4</v>
      </c>
      <c r="CX38" s="33">
        <f>'22.ST_Rev'!I39</f>
        <v>2.3999999999999995</v>
      </c>
      <c r="CY38" s="33">
        <f>'23.KE_Rev'!I39</f>
        <v>2</v>
      </c>
      <c r="CZ38" s="33">
        <f>'24.PL_Rev'!I39</f>
        <v>3</v>
      </c>
      <c r="DA38" s="33">
        <f>'25.OM_Rev'!I39</f>
        <v>2.0000000000000004</v>
      </c>
      <c r="DB38" s="33">
        <f t="shared" si="4"/>
        <v>111.9</v>
      </c>
      <c r="DC38" s="33">
        <f>'02.PP_Rev'!U39</f>
        <v>30</v>
      </c>
      <c r="DD38" s="33">
        <f>'03.KD_Rev'!V39</f>
        <v>5</v>
      </c>
      <c r="DE38" s="33">
        <f>'04.KC_Rev'!AB39</f>
        <v>5</v>
      </c>
      <c r="DF38" s="33">
        <f>'05.BT_Rev'!Y39</f>
        <v>20</v>
      </c>
      <c r="DG38" s="33">
        <f>'06.PV_Rev'!X39</f>
        <v>4</v>
      </c>
      <c r="DH38" s="33">
        <f>'07.SR_Rev'!W39</f>
        <v>2.5</v>
      </c>
      <c r="DI38" s="33">
        <f>'08.KT_Rev'!S39</f>
        <v>2</v>
      </c>
      <c r="DJ38" s="33">
        <f>'09.TK_Rev'!U39</f>
        <v>0</v>
      </c>
      <c r="DK38" s="33">
        <f>'10.SV_Rev'!S39</f>
        <v>1</v>
      </c>
      <c r="DL38" s="33">
        <f>'11.PS_Rev'!Q39</f>
        <v>2</v>
      </c>
      <c r="DM38" s="33">
        <f>'12.KCh_Rev'!S39</f>
        <v>6</v>
      </c>
      <c r="DN38" s="33">
        <f>'13.KS_Rev'!S39</f>
        <v>4</v>
      </c>
      <c r="DO38" s="33">
        <f>'14.KP_Rev'!S39</f>
        <v>1.7</v>
      </c>
      <c r="DP38" s="33">
        <f>'15.PSH_Rev'!O39</f>
        <v>0</v>
      </c>
      <c r="DQ38" s="33">
        <f>'16.KK_Rev'!R39</f>
        <v>4</v>
      </c>
      <c r="DR38" s="33">
        <f>'17.PVH_Rev'!S39</f>
        <v>0</v>
      </c>
      <c r="DS38" s="33">
        <f>'18.KT_Rev'!Q39</f>
        <v>7</v>
      </c>
      <c r="DT38" s="33">
        <f>'19.RT_Rev'!T39</f>
        <v>3</v>
      </c>
      <c r="DU38" s="33">
        <f>'20.MD_Rev'!P39</f>
        <v>2</v>
      </c>
      <c r="DV38" s="33">
        <f>'21.BM_Rev'!T39</f>
        <v>4</v>
      </c>
      <c r="DW38" s="33">
        <f>'22.ST_Rev'!P39</f>
        <v>2</v>
      </c>
      <c r="DX38" s="33">
        <f>'23.KE_Rev'!M39</f>
        <v>2</v>
      </c>
      <c r="DY38" s="33">
        <f>'24.PL_Rev'!M39</f>
        <v>2.7</v>
      </c>
      <c r="DZ38" s="33">
        <f>'25.OM_Rev'!P39</f>
        <v>2</v>
      </c>
      <c r="EA38" s="33">
        <f t="shared" si="5"/>
        <v>132</v>
      </c>
      <c r="EB38" s="33">
        <f>'02.PP_Rev'!AG39</f>
        <v>60</v>
      </c>
      <c r="EC38" s="33">
        <f>'03.KD_Rev'!W39</f>
        <v>5</v>
      </c>
      <c r="ED38" s="33">
        <f>'04.KC_Rev'!AC39</f>
        <v>5</v>
      </c>
      <c r="EE38" s="33">
        <f>'05.BT_Rev'!Z39</f>
        <v>20</v>
      </c>
      <c r="EF38" s="33">
        <f>'06.PV_Rev'!Y39</f>
        <v>4</v>
      </c>
      <c r="EG38" s="33">
        <f>'07.SR_Rev'!X39</f>
        <v>2.5</v>
      </c>
      <c r="EH38" s="33">
        <f>'08.KT_Rev'!T39</f>
        <v>0</v>
      </c>
      <c r="EI38" s="33">
        <f>'09.TK_Rev'!V39</f>
        <v>0</v>
      </c>
      <c r="EJ38" s="33">
        <f>'10.SV_Rev'!T39</f>
        <v>3</v>
      </c>
      <c r="EK38" s="33">
        <f>'11.PS_Rev'!R39</f>
        <v>4</v>
      </c>
      <c r="EL38" s="33">
        <f>'12.KCh_Rev'!T39</f>
        <v>0</v>
      </c>
      <c r="EM38" s="33">
        <f>'13.KS_Rev'!T39</f>
        <v>4</v>
      </c>
      <c r="EN38" s="33">
        <f>'14.KP_Rev'!T39</f>
        <v>0</v>
      </c>
      <c r="EO38" s="33">
        <f>'15.PSH_Rev'!P39</f>
        <v>0</v>
      </c>
      <c r="EP38" s="33">
        <f>'16.KK_Rev'!S39</f>
        <v>2</v>
      </c>
      <c r="EQ38" s="33">
        <f>'17.PVH_Rev'!T39</f>
        <v>3</v>
      </c>
      <c r="ER38" s="33">
        <f>'18.KT_Rev'!R39</f>
        <v>0</v>
      </c>
      <c r="ES38" s="33">
        <f>'19.RT_Rev'!U39</f>
        <v>3</v>
      </c>
      <c r="ET38" s="33">
        <f>'20.MD_Rev'!Q39</f>
        <v>3</v>
      </c>
      <c r="EU38" s="33">
        <f>'21.BM_Rev'!U39</f>
        <v>4</v>
      </c>
      <c r="EV38" s="33">
        <f>'22.ST_Rev'!Q39</f>
        <v>2</v>
      </c>
      <c r="EW38" s="33">
        <f>'23.KE_Rev'!N39</f>
        <v>2</v>
      </c>
      <c r="EX38" s="33">
        <f>'24.PL_Rev'!N39</f>
        <v>3</v>
      </c>
      <c r="EY38" s="33">
        <f>'25.OM_Rev'!Q39</f>
        <v>2.5</v>
      </c>
    </row>
    <row r="39" spans="1:155" ht="21.75" x14ac:dyDescent="0.65">
      <c r="A39" s="13"/>
      <c r="B39" s="14"/>
      <c r="C39" s="14">
        <v>7323</v>
      </c>
      <c r="D39" s="10" t="s">
        <v>32</v>
      </c>
      <c r="E39" s="7" t="s">
        <v>98</v>
      </c>
      <c r="F39" s="33">
        <f t="shared" si="0"/>
        <v>75</v>
      </c>
      <c r="G39" s="33">
        <f>'02.PP_Rev'!F40</f>
        <v>0</v>
      </c>
      <c r="H39" s="33">
        <f>'03.KD_Rev'!F40</f>
        <v>6.4</v>
      </c>
      <c r="I39" s="33">
        <f>'04.KC_Rev'!F40</f>
        <v>0</v>
      </c>
      <c r="J39" s="33">
        <f>'05.BT_Rev'!F40</f>
        <v>45</v>
      </c>
      <c r="K39" s="33">
        <f>'06.PV_Rev'!F40</f>
        <v>0</v>
      </c>
      <c r="L39" s="33">
        <f>'07.SR_Rev'!F40</f>
        <v>0</v>
      </c>
      <c r="M39" s="33">
        <f>'08.KT_Rev'!F40</f>
        <v>4.5999999999999996</v>
      </c>
      <c r="N39" s="33">
        <f>'09.TK_Rev'!F40</f>
        <v>2</v>
      </c>
      <c r="O39" s="33">
        <f>'10.SV_Rev'!F40</f>
        <v>11</v>
      </c>
      <c r="P39" s="33">
        <f>'11.PS_Rev'!F40</f>
        <v>2.5</v>
      </c>
      <c r="Q39" s="33">
        <f>'12.KCh_Rev'!F40</f>
        <v>0</v>
      </c>
      <c r="R39" s="33">
        <f>'13.KS_Rev'!F40</f>
        <v>0</v>
      </c>
      <c r="S39" s="33">
        <f>'14.KP_Rev'!F40</f>
        <v>0</v>
      </c>
      <c r="T39" s="33">
        <f>'15.PSH_Rev'!F40</f>
        <v>0</v>
      </c>
      <c r="U39" s="33">
        <f>'16.KK_Rev'!F40</f>
        <v>0</v>
      </c>
      <c r="V39" s="33">
        <f>'17.PVH_Rev'!F40</f>
        <v>1.5</v>
      </c>
      <c r="W39" s="33">
        <f>'18.KT_Rev'!F40</f>
        <v>0</v>
      </c>
      <c r="X39" s="33">
        <f>'19.RT_Rev'!F40</f>
        <v>0</v>
      </c>
      <c r="Y39" s="33">
        <f>'20.MD_Rev'!F40</f>
        <v>0</v>
      </c>
      <c r="Z39" s="33">
        <f>'21.BM_Rev'!F40</f>
        <v>0</v>
      </c>
      <c r="AA39" s="33">
        <f>'22.ST_Rev'!F40</f>
        <v>2</v>
      </c>
      <c r="AB39" s="33">
        <f>'23.KE_Rev'!F40</f>
        <v>0</v>
      </c>
      <c r="AC39" s="33">
        <f>'24.PL_Rev'!F40</f>
        <v>0</v>
      </c>
      <c r="AD39" s="33">
        <f>'25.OM_Rev'!F40</f>
        <v>0</v>
      </c>
      <c r="AE39" s="33">
        <f t="shared" si="1"/>
        <v>85.5</v>
      </c>
      <c r="AF39" s="33">
        <f>'02.PP_Rev'!G40</f>
        <v>0</v>
      </c>
      <c r="AG39" s="33">
        <f>'03.KD_Rev'!G40</f>
        <v>2</v>
      </c>
      <c r="AH39" s="33">
        <f>'04.KC_Rev'!G40</f>
        <v>0</v>
      </c>
      <c r="AI39" s="33">
        <f>'05.BT_Rev'!G40</f>
        <v>60</v>
      </c>
      <c r="AJ39" s="33">
        <f>'06.PV_Rev'!G40</f>
        <v>0</v>
      </c>
      <c r="AK39" s="33">
        <f>'07.SR_Rev'!G40</f>
        <v>0</v>
      </c>
      <c r="AL39" s="33">
        <f>'08.KT_Rev'!G40</f>
        <v>0</v>
      </c>
      <c r="AM39" s="33">
        <f>'09.TK_Rev'!G40</f>
        <v>0</v>
      </c>
      <c r="AN39" s="33">
        <f>'10.SV_Rev'!G40</f>
        <v>15</v>
      </c>
      <c r="AO39" s="33">
        <f>'11.PS_Rev'!G40</f>
        <v>2.5</v>
      </c>
      <c r="AP39" s="33">
        <f>'12.KCh_Rev'!G40</f>
        <v>0</v>
      </c>
      <c r="AQ39" s="33">
        <f>'13.KS_Rev'!G40</f>
        <v>0</v>
      </c>
      <c r="AR39" s="33">
        <f>'14.KP_Rev'!G40</f>
        <v>0</v>
      </c>
      <c r="AS39" s="33">
        <f>'15.PSH_Rev'!G40</f>
        <v>0</v>
      </c>
      <c r="AT39" s="33">
        <f>'16.KK_Rev'!G40</f>
        <v>0</v>
      </c>
      <c r="AU39" s="33">
        <f>'17.PVH_Rev'!G40</f>
        <v>1.5</v>
      </c>
      <c r="AV39" s="33">
        <f>'18.KT_Rev'!G40</f>
        <v>0</v>
      </c>
      <c r="AW39" s="33">
        <f>'19.RT_Rev'!G40</f>
        <v>2.5</v>
      </c>
      <c r="AX39" s="33">
        <f>'20.MD_Rev'!G40</f>
        <v>0</v>
      </c>
      <c r="AY39" s="33">
        <f>'21.BM_Rev'!G40</f>
        <v>0</v>
      </c>
      <c r="AZ39" s="33">
        <f>'22.ST_Rev'!G40</f>
        <v>2</v>
      </c>
      <c r="BA39" s="33">
        <f>'23.KE_Rev'!G40</f>
        <v>0</v>
      </c>
      <c r="BB39" s="33">
        <f>'24.PL_Rev'!G40</f>
        <v>0</v>
      </c>
      <c r="BC39" s="33">
        <f>'25.OM_Rev'!G40</f>
        <v>0</v>
      </c>
      <c r="BD39" s="33">
        <f t="shared" si="2"/>
        <v>122.5</v>
      </c>
      <c r="BE39" s="33">
        <f>'02.PP_Rev'!H40</f>
        <v>0</v>
      </c>
      <c r="BF39" s="33">
        <f>'03.KD_Rev'!H40</f>
        <v>10</v>
      </c>
      <c r="BG39" s="33">
        <f>'04.KC_Rev'!H40</f>
        <v>0</v>
      </c>
      <c r="BH39" s="33">
        <f>'05.BT_Rev'!H40</f>
        <v>68</v>
      </c>
      <c r="BI39" s="33">
        <f>'06.PV_Rev'!H40</f>
        <v>0</v>
      </c>
      <c r="BJ39" s="33">
        <f>'07.SR_Rev'!H40</f>
        <v>0</v>
      </c>
      <c r="BK39" s="33">
        <f>'08.KT_Rev'!H40</f>
        <v>5</v>
      </c>
      <c r="BL39" s="33">
        <f>'09.TK_Rev'!H40</f>
        <v>0</v>
      </c>
      <c r="BM39" s="33">
        <f>'10.SV_Rev'!H40</f>
        <v>16</v>
      </c>
      <c r="BN39" s="33">
        <f>'11.PS_Rev'!H40</f>
        <v>2.5</v>
      </c>
      <c r="BO39" s="33">
        <f>'12.KCh_Rev'!H40</f>
        <v>0</v>
      </c>
      <c r="BP39" s="33">
        <f>'13.KS_Rev'!H40</f>
        <v>0</v>
      </c>
      <c r="BQ39" s="33">
        <f>'14.KP_Rev'!H40</f>
        <v>4</v>
      </c>
      <c r="BR39" s="33">
        <f>'15.PSH_Rev'!H40</f>
        <v>0</v>
      </c>
      <c r="BS39" s="33">
        <f>'16.KK_Rev'!H40</f>
        <v>0</v>
      </c>
      <c r="BT39" s="33">
        <f>'17.PVH_Rev'!H40</f>
        <v>2</v>
      </c>
      <c r="BU39" s="33">
        <f>'18.KT_Rev'!H40</f>
        <v>10</v>
      </c>
      <c r="BV39" s="33">
        <f>'19.RT_Rev'!H40</f>
        <v>3</v>
      </c>
      <c r="BW39" s="33">
        <f>'20.MD_Rev'!H40</f>
        <v>0</v>
      </c>
      <c r="BX39" s="33">
        <f>'21.BM_Rev'!H40</f>
        <v>0</v>
      </c>
      <c r="BY39" s="33">
        <f>'22.ST_Rev'!H40</f>
        <v>2</v>
      </c>
      <c r="BZ39" s="33">
        <f>'23.KE_Rev'!H40</f>
        <v>0</v>
      </c>
      <c r="CA39" s="33">
        <f>'24.PL_Rev'!H40</f>
        <v>0</v>
      </c>
      <c r="CB39" s="33">
        <f>'25.OM_Rev'!H40</f>
        <v>0</v>
      </c>
      <c r="CC39" s="33">
        <f t="shared" si="3"/>
        <v>191</v>
      </c>
      <c r="CD39" s="33">
        <f>'02.PP_Rev'!I40</f>
        <v>0</v>
      </c>
      <c r="CE39" s="33">
        <f>'03.KD_Rev'!I40</f>
        <v>35</v>
      </c>
      <c r="CF39" s="33">
        <f>'04.KC_Rev'!I40</f>
        <v>0</v>
      </c>
      <c r="CG39" s="33">
        <f>'05.BT_Rev'!I40</f>
        <v>70</v>
      </c>
      <c r="CH39" s="33">
        <f>'06.PV_Rev'!I40</f>
        <v>0</v>
      </c>
      <c r="CI39" s="33">
        <f>'07.SR_Rev'!I40</f>
        <v>0</v>
      </c>
      <c r="CJ39" s="33">
        <f>'08.KT_Rev'!I40</f>
        <v>2.0000000000000004</v>
      </c>
      <c r="CK39" s="33">
        <f>'09.TK_Rev'!I40</f>
        <v>2.0000000000000004</v>
      </c>
      <c r="CL39" s="33">
        <f>'10.SV_Rev'!I40</f>
        <v>19.999999999999996</v>
      </c>
      <c r="CM39" s="33">
        <f>'11.PS_Rev'!I40</f>
        <v>2.4999999999999996</v>
      </c>
      <c r="CN39" s="33">
        <f>'12.KCh_Rev'!I40</f>
        <v>5.6000000000000005</v>
      </c>
      <c r="CO39" s="33">
        <f>'13.KS_Rev'!I40</f>
        <v>0</v>
      </c>
      <c r="CP39" s="33">
        <f>'14.KP_Rev'!I40</f>
        <v>5</v>
      </c>
      <c r="CQ39" s="33">
        <f>'15.PSH_Rev'!I40</f>
        <v>0</v>
      </c>
      <c r="CR39" s="33">
        <f>'16.KK_Rev'!I40</f>
        <v>0</v>
      </c>
      <c r="CS39" s="33">
        <f>'17.PVH_Rev'!I40</f>
        <v>2</v>
      </c>
      <c r="CT39" s="33">
        <f>'18.KT_Rev'!I40</f>
        <v>6</v>
      </c>
      <c r="CU39" s="33">
        <f>'19.RT_Rev'!I40</f>
        <v>4</v>
      </c>
      <c r="CV39" s="33">
        <f>'20.MD_Rev'!I40</f>
        <v>0</v>
      </c>
      <c r="CW39" s="33">
        <f>'21.BM_Rev'!I40</f>
        <v>30.000000000000004</v>
      </c>
      <c r="CX39" s="33">
        <f>'22.ST_Rev'!I40</f>
        <v>3.1</v>
      </c>
      <c r="CY39" s="33">
        <f>'23.KE_Rev'!I40</f>
        <v>0</v>
      </c>
      <c r="CZ39" s="33">
        <f>'24.PL_Rev'!I40</f>
        <v>3.8000000000000003</v>
      </c>
      <c r="DA39" s="33">
        <f>'25.OM_Rev'!I40</f>
        <v>0</v>
      </c>
      <c r="DB39" s="33">
        <f t="shared" si="4"/>
        <v>233.4</v>
      </c>
      <c r="DC39" s="33">
        <f>'02.PP_Rev'!U40</f>
        <v>50</v>
      </c>
      <c r="DD39" s="33">
        <f>'03.KD_Rev'!V40</f>
        <v>33</v>
      </c>
      <c r="DE39" s="33">
        <f>'04.KC_Rev'!AB40</f>
        <v>0</v>
      </c>
      <c r="DF39" s="33">
        <f>'05.BT_Rev'!Y40</f>
        <v>32</v>
      </c>
      <c r="DG39" s="33">
        <f>'06.PV_Rev'!X40</f>
        <v>0</v>
      </c>
      <c r="DH39" s="33">
        <f>'07.SR_Rev'!W40</f>
        <v>0</v>
      </c>
      <c r="DI39" s="33">
        <f>'08.KT_Rev'!S40</f>
        <v>2</v>
      </c>
      <c r="DJ39" s="33">
        <f>'09.TK_Rev'!U40</f>
        <v>5</v>
      </c>
      <c r="DK39" s="33">
        <f>'10.SV_Rev'!S40</f>
        <v>20.5</v>
      </c>
      <c r="DL39" s="33">
        <f>'11.PS_Rev'!Q40</f>
        <v>3</v>
      </c>
      <c r="DM39" s="33">
        <f>'12.KCh_Rev'!S40</f>
        <v>5.5</v>
      </c>
      <c r="DN39" s="33">
        <f>'13.KS_Rev'!S40</f>
        <v>0</v>
      </c>
      <c r="DO39" s="33">
        <f>'14.KP_Rev'!S40</f>
        <v>5</v>
      </c>
      <c r="DP39" s="33">
        <f>'15.PSH_Rev'!O40</f>
        <v>32.6</v>
      </c>
      <c r="DQ39" s="33">
        <f>'16.KK_Rev'!R40</f>
        <v>0</v>
      </c>
      <c r="DR39" s="33">
        <f>'17.PVH_Rev'!S40</f>
        <v>0</v>
      </c>
      <c r="DS39" s="33">
        <f>'18.KT_Rev'!Q40</f>
        <v>3</v>
      </c>
      <c r="DT39" s="33">
        <f>'19.RT_Rev'!T40</f>
        <v>36</v>
      </c>
      <c r="DU39" s="33">
        <f>'20.MD_Rev'!P40</f>
        <v>0</v>
      </c>
      <c r="DV39" s="33">
        <f>'21.BM_Rev'!T40</f>
        <v>0</v>
      </c>
      <c r="DW39" s="33">
        <f>'22.ST_Rev'!P40</f>
        <v>2</v>
      </c>
      <c r="DX39" s="33">
        <f>'23.KE_Rev'!M40</f>
        <v>0</v>
      </c>
      <c r="DY39" s="33">
        <f>'24.PL_Rev'!M40</f>
        <v>3.8</v>
      </c>
      <c r="DZ39" s="33">
        <f>'25.OM_Rev'!P40</f>
        <v>0</v>
      </c>
      <c r="EA39" s="33">
        <f t="shared" si="5"/>
        <v>217.10000000000002</v>
      </c>
      <c r="EB39" s="33">
        <f>'02.PP_Rev'!AG40</f>
        <v>20</v>
      </c>
      <c r="EC39" s="33">
        <f>'03.KD_Rev'!W40</f>
        <v>35</v>
      </c>
      <c r="ED39" s="33">
        <f>'04.KC_Rev'!AC40</f>
        <v>0</v>
      </c>
      <c r="EE39" s="33">
        <f>'05.BT_Rev'!Z40</f>
        <v>0</v>
      </c>
      <c r="EF39" s="33">
        <f>'06.PV_Rev'!Y40</f>
        <v>0</v>
      </c>
      <c r="EG39" s="33">
        <f>'07.SR_Rev'!X40</f>
        <v>0</v>
      </c>
      <c r="EH39" s="33">
        <f>'08.KT_Rev'!T40</f>
        <v>2.5</v>
      </c>
      <c r="EI39" s="33">
        <f>'09.TK_Rev'!V40</f>
        <v>5</v>
      </c>
      <c r="EJ39" s="33">
        <f>'10.SV_Rev'!T40</f>
        <v>25</v>
      </c>
      <c r="EK39" s="33">
        <f>'11.PS_Rev'!R40</f>
        <v>3</v>
      </c>
      <c r="EL39" s="33">
        <f>'12.KCh_Rev'!T40</f>
        <v>0</v>
      </c>
      <c r="EM39" s="33">
        <f>'13.KS_Rev'!T40</f>
        <v>0</v>
      </c>
      <c r="EN39" s="33">
        <f>'14.KP_Rev'!T40</f>
        <v>5.4</v>
      </c>
      <c r="EO39" s="33">
        <f>'15.PSH_Rev'!P40</f>
        <v>19.2</v>
      </c>
      <c r="EP39" s="33">
        <f>'16.KK_Rev'!S40</f>
        <v>0</v>
      </c>
      <c r="EQ39" s="33">
        <f>'17.PVH_Rev'!T40</f>
        <v>0</v>
      </c>
      <c r="ER39" s="33">
        <f>'18.KT_Rev'!R40</f>
        <v>0</v>
      </c>
      <c r="ES39" s="33">
        <f>'19.RT_Rev'!U40</f>
        <v>100</v>
      </c>
      <c r="ET39" s="33">
        <f>'20.MD_Rev'!Q40</f>
        <v>0</v>
      </c>
      <c r="EU39" s="33">
        <f>'21.BM_Rev'!U40</f>
        <v>0</v>
      </c>
      <c r="EV39" s="33">
        <f>'22.ST_Rev'!Q40</f>
        <v>1</v>
      </c>
      <c r="EW39" s="33">
        <f>'23.KE_Rev'!N40</f>
        <v>0</v>
      </c>
      <c r="EX39" s="33">
        <f>'24.PL_Rev'!N40</f>
        <v>1</v>
      </c>
      <c r="EY39" s="33">
        <f>'25.OM_Rev'!Q40</f>
        <v>0</v>
      </c>
    </row>
    <row r="40" spans="1:155" ht="21.75" x14ac:dyDescent="0.65">
      <c r="A40" s="13"/>
      <c r="B40" s="14"/>
      <c r="C40" s="14">
        <v>7324</v>
      </c>
      <c r="D40" s="10" t="s">
        <v>33</v>
      </c>
      <c r="E40" s="7" t="s">
        <v>99</v>
      </c>
      <c r="F40" s="33">
        <f t="shared" si="0"/>
        <v>1181.5</v>
      </c>
      <c r="G40" s="33">
        <f>'02.PP_Rev'!F41</f>
        <v>1000</v>
      </c>
      <c r="H40" s="33">
        <f>'03.KD_Rev'!F41</f>
        <v>0</v>
      </c>
      <c r="I40" s="33">
        <f>'04.KC_Rev'!F41</f>
        <v>0</v>
      </c>
      <c r="J40" s="33">
        <f>'05.BT_Rev'!F41</f>
        <v>27</v>
      </c>
      <c r="K40" s="33">
        <f>'06.PV_Rev'!F41</f>
        <v>0</v>
      </c>
      <c r="L40" s="33">
        <f>'07.SR_Rev'!F41</f>
        <v>87</v>
      </c>
      <c r="M40" s="33">
        <f>'08.KT_Rev'!F41</f>
        <v>35</v>
      </c>
      <c r="N40" s="33">
        <f>'09.TK_Rev'!F41</f>
        <v>3</v>
      </c>
      <c r="O40" s="33">
        <f>'10.SV_Rev'!F41</f>
        <v>0</v>
      </c>
      <c r="P40" s="33">
        <f>'11.PS_Rev'!F41</f>
        <v>0</v>
      </c>
      <c r="Q40" s="33">
        <f>'12.KCh_Rev'!F41</f>
        <v>0</v>
      </c>
      <c r="R40" s="33">
        <f>'13.KS_Rev'!F41</f>
        <v>0</v>
      </c>
      <c r="S40" s="33">
        <f>'14.KP_Rev'!F41</f>
        <v>0</v>
      </c>
      <c r="T40" s="33">
        <f>'15.PSH_Rev'!F41</f>
        <v>0</v>
      </c>
      <c r="U40" s="33">
        <f>'16.KK_Rev'!F41</f>
        <v>0</v>
      </c>
      <c r="V40" s="33">
        <f>'17.PVH_Rev'!F41</f>
        <v>0</v>
      </c>
      <c r="W40" s="33">
        <f>'18.KT_Rev'!F41</f>
        <v>0</v>
      </c>
      <c r="X40" s="33">
        <f>'19.RT_Rev'!F41</f>
        <v>0</v>
      </c>
      <c r="Y40" s="33">
        <f>'20.MD_Rev'!F41</f>
        <v>25</v>
      </c>
      <c r="Z40" s="33">
        <f>'21.BM_Rev'!F41</f>
        <v>0</v>
      </c>
      <c r="AA40" s="33">
        <f>'22.ST_Rev'!F41</f>
        <v>2</v>
      </c>
      <c r="AB40" s="33">
        <f>'23.KE_Rev'!F41</f>
        <v>0</v>
      </c>
      <c r="AC40" s="33">
        <f>'24.PL_Rev'!F41</f>
        <v>0</v>
      </c>
      <c r="AD40" s="33">
        <f>'25.OM_Rev'!F41</f>
        <v>2.5</v>
      </c>
      <c r="AE40" s="33">
        <f t="shared" si="1"/>
        <v>488</v>
      </c>
      <c r="AF40" s="33">
        <f>'02.PP_Rev'!G41</f>
        <v>300</v>
      </c>
      <c r="AG40" s="33">
        <f>'03.KD_Rev'!G41</f>
        <v>0</v>
      </c>
      <c r="AH40" s="33">
        <f>'04.KC_Rev'!G41</f>
        <v>0</v>
      </c>
      <c r="AI40" s="33">
        <f>'05.BT_Rev'!G41</f>
        <v>30</v>
      </c>
      <c r="AJ40" s="33">
        <f>'06.PV_Rev'!G41</f>
        <v>0</v>
      </c>
      <c r="AK40" s="33">
        <f>'07.SR_Rev'!G41</f>
        <v>90</v>
      </c>
      <c r="AL40" s="33">
        <f>'08.KT_Rev'!G41</f>
        <v>35</v>
      </c>
      <c r="AM40" s="33">
        <f>'09.TK_Rev'!G41</f>
        <v>0</v>
      </c>
      <c r="AN40" s="33">
        <f>'10.SV_Rev'!G41</f>
        <v>0</v>
      </c>
      <c r="AO40" s="33">
        <f>'11.PS_Rev'!G41</f>
        <v>0</v>
      </c>
      <c r="AP40" s="33">
        <f>'12.KCh_Rev'!G41</f>
        <v>0</v>
      </c>
      <c r="AQ40" s="33">
        <f>'13.KS_Rev'!G41</f>
        <v>0</v>
      </c>
      <c r="AR40" s="33">
        <f>'14.KP_Rev'!G41</f>
        <v>0</v>
      </c>
      <c r="AS40" s="33">
        <f>'15.PSH_Rev'!G41</f>
        <v>0</v>
      </c>
      <c r="AT40" s="33">
        <f>'16.KK_Rev'!G41</f>
        <v>0</v>
      </c>
      <c r="AU40" s="33">
        <f>'17.PVH_Rev'!G41</f>
        <v>0</v>
      </c>
      <c r="AV40" s="33">
        <f>'18.KT_Rev'!G41</f>
        <v>0</v>
      </c>
      <c r="AW40" s="33">
        <f>'19.RT_Rev'!G41</f>
        <v>0</v>
      </c>
      <c r="AX40" s="33">
        <f>'20.MD_Rev'!G41</f>
        <v>25</v>
      </c>
      <c r="AY40" s="33">
        <f>'21.BM_Rev'!G41</f>
        <v>0</v>
      </c>
      <c r="AZ40" s="33">
        <f>'22.ST_Rev'!G41</f>
        <v>5</v>
      </c>
      <c r="BA40" s="33">
        <f>'23.KE_Rev'!G41</f>
        <v>0</v>
      </c>
      <c r="BB40" s="33">
        <f>'24.PL_Rev'!G41</f>
        <v>0</v>
      </c>
      <c r="BC40" s="33">
        <f>'25.OM_Rev'!G41</f>
        <v>3</v>
      </c>
      <c r="BD40" s="33">
        <f t="shared" si="2"/>
        <v>514.5</v>
      </c>
      <c r="BE40" s="33">
        <f>'02.PP_Rev'!H41</f>
        <v>300</v>
      </c>
      <c r="BF40" s="33">
        <f>'03.KD_Rev'!H41</f>
        <v>0</v>
      </c>
      <c r="BG40" s="33">
        <f>'04.KC_Rev'!H41</f>
        <v>0</v>
      </c>
      <c r="BH40" s="33">
        <f>'05.BT_Rev'!H41</f>
        <v>32</v>
      </c>
      <c r="BI40" s="33">
        <f>'06.PV_Rev'!H41</f>
        <v>0</v>
      </c>
      <c r="BJ40" s="33">
        <f>'07.SR_Rev'!H41</f>
        <v>100</v>
      </c>
      <c r="BK40" s="33">
        <f>'08.KT_Rev'!H41</f>
        <v>45</v>
      </c>
      <c r="BL40" s="33">
        <f>'09.TK_Rev'!H41</f>
        <v>0</v>
      </c>
      <c r="BM40" s="33">
        <f>'10.SV_Rev'!H41</f>
        <v>0</v>
      </c>
      <c r="BN40" s="33">
        <f>'11.PS_Rev'!H41</f>
        <v>0</v>
      </c>
      <c r="BO40" s="33">
        <f>'12.KCh_Rev'!H41</f>
        <v>0</v>
      </c>
      <c r="BP40" s="33">
        <f>'13.KS_Rev'!H41</f>
        <v>0</v>
      </c>
      <c r="BQ40" s="33">
        <f>'14.KP_Rev'!H41</f>
        <v>3.5</v>
      </c>
      <c r="BR40" s="33">
        <f>'15.PSH_Rev'!H41</f>
        <v>0</v>
      </c>
      <c r="BS40" s="33">
        <f>'16.KK_Rev'!H41</f>
        <v>0</v>
      </c>
      <c r="BT40" s="33">
        <f>'17.PVH_Rev'!H41</f>
        <v>0</v>
      </c>
      <c r="BU40" s="33">
        <f>'18.KT_Rev'!H41</f>
        <v>0</v>
      </c>
      <c r="BV40" s="33">
        <f>'19.RT_Rev'!H41</f>
        <v>0</v>
      </c>
      <c r="BW40" s="33">
        <f>'20.MD_Rev'!H41</f>
        <v>25</v>
      </c>
      <c r="BX40" s="33">
        <f>'21.BM_Rev'!H41</f>
        <v>0</v>
      </c>
      <c r="BY40" s="33">
        <f>'22.ST_Rev'!H41</f>
        <v>5</v>
      </c>
      <c r="BZ40" s="33">
        <f>'23.KE_Rev'!H41</f>
        <v>0</v>
      </c>
      <c r="CA40" s="33">
        <f>'24.PL_Rev'!H41</f>
        <v>0</v>
      </c>
      <c r="CB40" s="33">
        <f>'25.OM_Rev'!H41</f>
        <v>4</v>
      </c>
      <c r="CC40" s="33">
        <f t="shared" si="3"/>
        <v>662.30000000000007</v>
      </c>
      <c r="CD40" s="33">
        <f>'02.PP_Rev'!I41</f>
        <v>321.00000000000011</v>
      </c>
      <c r="CE40" s="33">
        <f>'03.KD_Rev'!I41</f>
        <v>0</v>
      </c>
      <c r="CF40" s="33">
        <f>'04.KC_Rev'!I41</f>
        <v>22</v>
      </c>
      <c r="CG40" s="33">
        <f>'05.BT_Rev'!I41</f>
        <v>20.5</v>
      </c>
      <c r="CH40" s="33">
        <f>'06.PV_Rev'!I41</f>
        <v>5.0000000000000018</v>
      </c>
      <c r="CI40" s="33">
        <f>'07.SR_Rev'!I41</f>
        <v>115.49999999999999</v>
      </c>
      <c r="CJ40" s="33">
        <f>'08.KT_Rev'!I41</f>
        <v>45.999999999999986</v>
      </c>
      <c r="CK40" s="33">
        <f>'09.TK_Rev'!I41</f>
        <v>0</v>
      </c>
      <c r="CL40" s="33">
        <f>'10.SV_Rev'!I41</f>
        <v>0</v>
      </c>
      <c r="CM40" s="33">
        <f>'11.PS_Rev'!I41</f>
        <v>0</v>
      </c>
      <c r="CN40" s="33">
        <f>'12.KCh_Rev'!I41</f>
        <v>0</v>
      </c>
      <c r="CO40" s="33">
        <f>'13.KS_Rev'!I41</f>
        <v>0</v>
      </c>
      <c r="CP40" s="33">
        <f>'14.KP_Rev'!I41</f>
        <v>4.3000000000000007</v>
      </c>
      <c r="CQ40" s="33">
        <f>'15.PSH_Rev'!I41</f>
        <v>24</v>
      </c>
      <c r="CR40" s="33">
        <f>'16.KK_Rev'!I41</f>
        <v>6</v>
      </c>
      <c r="CS40" s="33">
        <f>'17.PVH_Rev'!I41</f>
        <v>0</v>
      </c>
      <c r="CT40" s="33">
        <f>'18.KT_Rev'!I41</f>
        <v>39.999999999999993</v>
      </c>
      <c r="CU40" s="33">
        <f>'19.RT_Rev'!I41</f>
        <v>0</v>
      </c>
      <c r="CV40" s="33">
        <f>'20.MD_Rev'!I41</f>
        <v>34.999999999999993</v>
      </c>
      <c r="CW40" s="33">
        <f>'21.BM_Rev'!I41</f>
        <v>0</v>
      </c>
      <c r="CX40" s="33">
        <f>'22.ST_Rev'!I41</f>
        <v>9.9999999999999982</v>
      </c>
      <c r="CY40" s="33">
        <f>'23.KE_Rev'!I41</f>
        <v>0</v>
      </c>
      <c r="CZ40" s="33">
        <f>'24.PL_Rev'!I41</f>
        <v>9.0000000000000018</v>
      </c>
      <c r="DA40" s="33">
        <f>'25.OM_Rev'!I41</f>
        <v>4</v>
      </c>
      <c r="DB40" s="33">
        <f t="shared" si="4"/>
        <v>745.9</v>
      </c>
      <c r="DC40" s="33">
        <f>'02.PP_Rev'!U41</f>
        <v>627</v>
      </c>
      <c r="DD40" s="33">
        <f>'03.KD_Rev'!V41</f>
        <v>0</v>
      </c>
      <c r="DE40" s="33">
        <f>'04.KC_Rev'!AB41</f>
        <v>0</v>
      </c>
      <c r="DF40" s="33">
        <f>'05.BT_Rev'!Y41</f>
        <v>20</v>
      </c>
      <c r="DG40" s="33">
        <f>'06.PV_Rev'!X41</f>
        <v>6</v>
      </c>
      <c r="DH40" s="33">
        <f>'07.SR_Rev'!W41</f>
        <v>0</v>
      </c>
      <c r="DI40" s="33">
        <f>'08.KT_Rev'!S41</f>
        <v>36</v>
      </c>
      <c r="DJ40" s="33">
        <f>'09.TK_Rev'!U41</f>
        <v>0</v>
      </c>
      <c r="DK40" s="33">
        <f>'10.SV_Rev'!S41</f>
        <v>0</v>
      </c>
      <c r="DL40" s="33">
        <f>'11.PS_Rev'!Q41</f>
        <v>1</v>
      </c>
      <c r="DM40" s="33">
        <f>'12.KCh_Rev'!S41</f>
        <v>0</v>
      </c>
      <c r="DN40" s="33">
        <f>'13.KS_Rev'!S41</f>
        <v>0</v>
      </c>
      <c r="DO40" s="33">
        <f>'14.KP_Rev'!S41</f>
        <v>5.4</v>
      </c>
      <c r="DP40" s="33">
        <f>'15.PSH_Rev'!O41</f>
        <v>0</v>
      </c>
      <c r="DQ40" s="33">
        <f>'16.KK_Rev'!R41</f>
        <v>1</v>
      </c>
      <c r="DR40" s="33">
        <f>'17.PVH_Rev'!S41</f>
        <v>0</v>
      </c>
      <c r="DS40" s="33">
        <f>'18.KT_Rev'!Q41</f>
        <v>0</v>
      </c>
      <c r="DT40" s="33">
        <f>'19.RT_Rev'!T41</f>
        <v>0</v>
      </c>
      <c r="DU40" s="33">
        <f>'20.MD_Rev'!P41</f>
        <v>30</v>
      </c>
      <c r="DV40" s="33">
        <f>'21.BM_Rev'!T41</f>
        <v>0</v>
      </c>
      <c r="DW40" s="33">
        <f>'22.ST_Rev'!P41</f>
        <v>8</v>
      </c>
      <c r="DX40" s="33">
        <f>'23.KE_Rev'!M41</f>
        <v>0</v>
      </c>
      <c r="DY40" s="33">
        <f>'24.PL_Rev'!M41</f>
        <v>8.5</v>
      </c>
      <c r="DZ40" s="33">
        <f>'25.OM_Rev'!P41</f>
        <v>3</v>
      </c>
      <c r="EA40" s="33">
        <f t="shared" si="5"/>
        <v>712.5</v>
      </c>
      <c r="EB40" s="33">
        <f>'02.PP_Rev'!AG41</f>
        <v>600</v>
      </c>
      <c r="EC40" s="33">
        <f>'03.KD_Rev'!W41</f>
        <v>0</v>
      </c>
      <c r="ED40" s="33">
        <f>'04.KC_Rev'!AC41</f>
        <v>0</v>
      </c>
      <c r="EE40" s="33">
        <f>'05.BT_Rev'!Z41</f>
        <v>30</v>
      </c>
      <c r="EF40" s="33">
        <f>'06.PV_Rev'!Y41</f>
        <v>8</v>
      </c>
      <c r="EG40" s="33">
        <f>'07.SR_Rev'!X41</f>
        <v>0</v>
      </c>
      <c r="EH40" s="33">
        <f>'08.KT_Rev'!T41</f>
        <v>36</v>
      </c>
      <c r="EI40" s="33">
        <f>'09.TK_Rev'!V41</f>
        <v>0</v>
      </c>
      <c r="EJ40" s="33">
        <f>'10.SV_Rev'!T41</f>
        <v>6</v>
      </c>
      <c r="EK40" s="33">
        <f>'11.PS_Rev'!R41</f>
        <v>1</v>
      </c>
      <c r="EL40" s="33">
        <f>'12.KCh_Rev'!T41</f>
        <v>0</v>
      </c>
      <c r="EM40" s="33">
        <f>'13.KS_Rev'!T41</f>
        <v>0</v>
      </c>
      <c r="EN40" s="33">
        <f>'14.KP_Rev'!T41</f>
        <v>5.5</v>
      </c>
      <c r="EO40" s="33">
        <f>'15.PSH_Rev'!P41</f>
        <v>0</v>
      </c>
      <c r="EP40" s="33">
        <f>'16.KK_Rev'!S41</f>
        <v>0</v>
      </c>
      <c r="EQ40" s="33">
        <f>'17.PVH_Rev'!T41</f>
        <v>0</v>
      </c>
      <c r="ER40" s="33">
        <f>'18.KT_Rev'!R41</f>
        <v>0</v>
      </c>
      <c r="ES40" s="33">
        <f>'19.RT_Rev'!U41</f>
        <v>0</v>
      </c>
      <c r="ET40" s="33">
        <f>'20.MD_Rev'!Q41</f>
        <v>10</v>
      </c>
      <c r="EU40" s="33">
        <f>'21.BM_Rev'!U41</f>
        <v>0</v>
      </c>
      <c r="EV40" s="33">
        <f>'22.ST_Rev'!Q41</f>
        <v>4.5</v>
      </c>
      <c r="EW40" s="33">
        <f>'23.KE_Rev'!N41</f>
        <v>0</v>
      </c>
      <c r="EX40" s="33">
        <f>'24.PL_Rev'!N41</f>
        <v>8.5</v>
      </c>
      <c r="EY40" s="33">
        <f>'25.OM_Rev'!Q41</f>
        <v>3</v>
      </c>
    </row>
    <row r="41" spans="1:155" ht="21.75" x14ac:dyDescent="0.65">
      <c r="A41" s="13"/>
      <c r="B41" s="14"/>
      <c r="C41" s="30">
        <v>7325</v>
      </c>
      <c r="D41" s="10" t="s">
        <v>365</v>
      </c>
      <c r="E41" s="7" t="s">
        <v>366</v>
      </c>
      <c r="F41" s="33">
        <f t="shared" si="0"/>
        <v>0</v>
      </c>
      <c r="G41" s="33">
        <f>'02.PP_Rev'!F42</f>
        <v>0</v>
      </c>
      <c r="H41" s="33">
        <f>'03.KD_Rev'!F42</f>
        <v>0</v>
      </c>
      <c r="I41" s="33">
        <f>'04.KC_Rev'!F42</f>
        <v>0</v>
      </c>
      <c r="J41" s="33">
        <f>'05.BT_Rev'!F42</f>
        <v>0</v>
      </c>
      <c r="K41" s="33">
        <f>'06.PV_Rev'!F42</f>
        <v>0</v>
      </c>
      <c r="L41" s="33">
        <f>'07.SR_Rev'!F42</f>
        <v>0</v>
      </c>
      <c r="M41" s="33">
        <f>'08.KT_Rev'!F42</f>
        <v>0</v>
      </c>
      <c r="N41" s="33">
        <f>'09.TK_Rev'!F42</f>
        <v>0</v>
      </c>
      <c r="O41" s="33">
        <f>'10.SV_Rev'!F42</f>
        <v>0</v>
      </c>
      <c r="P41" s="33">
        <f>'11.PS_Rev'!F42</f>
        <v>0</v>
      </c>
      <c r="Q41" s="33">
        <f>'12.KCh_Rev'!F42</f>
        <v>0</v>
      </c>
      <c r="R41" s="33">
        <f>'13.KS_Rev'!F42</f>
        <v>0</v>
      </c>
      <c r="S41" s="33">
        <f>'14.KP_Rev'!F42</f>
        <v>0</v>
      </c>
      <c r="T41" s="33">
        <f>'15.PSH_Rev'!F42</f>
        <v>0</v>
      </c>
      <c r="U41" s="33">
        <f>'16.KK_Rev'!F42</f>
        <v>0</v>
      </c>
      <c r="V41" s="33">
        <f>'17.PVH_Rev'!F42</f>
        <v>0</v>
      </c>
      <c r="W41" s="33">
        <f>'18.KT_Rev'!F42</f>
        <v>0</v>
      </c>
      <c r="X41" s="33">
        <f>'19.RT_Rev'!F42</f>
        <v>0</v>
      </c>
      <c r="Y41" s="33">
        <f>'20.MD_Rev'!F42</f>
        <v>0</v>
      </c>
      <c r="Z41" s="33">
        <f>'21.BM_Rev'!F42</f>
        <v>0</v>
      </c>
      <c r="AA41" s="33">
        <f>'22.ST_Rev'!F42</f>
        <v>0</v>
      </c>
      <c r="AB41" s="33">
        <f>'23.KE_Rev'!F42</f>
        <v>0</v>
      </c>
      <c r="AC41" s="33">
        <f>'24.PL_Rev'!F42</f>
        <v>0</v>
      </c>
      <c r="AD41" s="33">
        <f>'25.OM_Rev'!F42</f>
        <v>0</v>
      </c>
      <c r="AE41" s="33">
        <f t="shared" si="1"/>
        <v>0</v>
      </c>
      <c r="AF41" s="33">
        <f>'02.PP_Rev'!G42</f>
        <v>0</v>
      </c>
      <c r="AG41" s="33">
        <f>'03.KD_Rev'!G42</f>
        <v>0</v>
      </c>
      <c r="AH41" s="33">
        <f>'04.KC_Rev'!G42</f>
        <v>0</v>
      </c>
      <c r="AI41" s="33">
        <f>'05.BT_Rev'!G42</f>
        <v>0</v>
      </c>
      <c r="AJ41" s="33">
        <f>'06.PV_Rev'!G42</f>
        <v>0</v>
      </c>
      <c r="AK41" s="33">
        <f>'07.SR_Rev'!G42</f>
        <v>0</v>
      </c>
      <c r="AL41" s="33">
        <f>'08.KT_Rev'!G42</f>
        <v>0</v>
      </c>
      <c r="AM41" s="33">
        <f>'09.TK_Rev'!G42</f>
        <v>0</v>
      </c>
      <c r="AN41" s="33">
        <f>'10.SV_Rev'!G42</f>
        <v>0</v>
      </c>
      <c r="AO41" s="33">
        <f>'11.PS_Rev'!G42</f>
        <v>0</v>
      </c>
      <c r="AP41" s="33">
        <f>'12.KCh_Rev'!G42</f>
        <v>0</v>
      </c>
      <c r="AQ41" s="33">
        <f>'13.KS_Rev'!G42</f>
        <v>0</v>
      </c>
      <c r="AR41" s="33">
        <f>'14.KP_Rev'!G42</f>
        <v>0</v>
      </c>
      <c r="AS41" s="33">
        <f>'15.PSH_Rev'!G42</f>
        <v>0</v>
      </c>
      <c r="AT41" s="33">
        <f>'16.KK_Rev'!G42</f>
        <v>0</v>
      </c>
      <c r="AU41" s="33">
        <f>'17.PVH_Rev'!G42</f>
        <v>0</v>
      </c>
      <c r="AV41" s="33">
        <f>'18.KT_Rev'!G42</f>
        <v>0</v>
      </c>
      <c r="AW41" s="33">
        <f>'19.RT_Rev'!G42</f>
        <v>0</v>
      </c>
      <c r="AX41" s="33">
        <f>'20.MD_Rev'!G42</f>
        <v>0</v>
      </c>
      <c r="AY41" s="33">
        <f>'21.BM_Rev'!G42</f>
        <v>0</v>
      </c>
      <c r="AZ41" s="33">
        <f>'22.ST_Rev'!G42</f>
        <v>0</v>
      </c>
      <c r="BA41" s="33">
        <f>'23.KE_Rev'!G42</f>
        <v>0</v>
      </c>
      <c r="BB41" s="33">
        <f>'24.PL_Rev'!G42</f>
        <v>0</v>
      </c>
      <c r="BC41" s="33">
        <f>'25.OM_Rev'!G42</f>
        <v>0</v>
      </c>
      <c r="BD41" s="33">
        <f t="shared" si="2"/>
        <v>0</v>
      </c>
      <c r="BE41" s="33">
        <f>'02.PP_Rev'!H42</f>
        <v>0</v>
      </c>
      <c r="BF41" s="33">
        <f>'03.KD_Rev'!H42</f>
        <v>0</v>
      </c>
      <c r="BG41" s="33">
        <f>'04.KC_Rev'!H42</f>
        <v>0</v>
      </c>
      <c r="BH41" s="33">
        <f>'05.BT_Rev'!H42</f>
        <v>0</v>
      </c>
      <c r="BI41" s="33">
        <f>'06.PV_Rev'!H42</f>
        <v>0</v>
      </c>
      <c r="BJ41" s="33">
        <f>'07.SR_Rev'!H42</f>
        <v>0</v>
      </c>
      <c r="BK41" s="33">
        <f>'08.KT_Rev'!H42</f>
        <v>0</v>
      </c>
      <c r="BL41" s="33">
        <f>'09.TK_Rev'!H42</f>
        <v>0</v>
      </c>
      <c r="BM41" s="33">
        <f>'10.SV_Rev'!H42</f>
        <v>0</v>
      </c>
      <c r="BN41" s="33">
        <f>'11.PS_Rev'!H42</f>
        <v>0</v>
      </c>
      <c r="BO41" s="33">
        <f>'12.KCh_Rev'!H42</f>
        <v>0</v>
      </c>
      <c r="BP41" s="33">
        <f>'13.KS_Rev'!H42</f>
        <v>0</v>
      </c>
      <c r="BQ41" s="33">
        <f>'14.KP_Rev'!H42</f>
        <v>0</v>
      </c>
      <c r="BR41" s="33">
        <f>'15.PSH_Rev'!H42</f>
        <v>0</v>
      </c>
      <c r="BS41" s="33">
        <f>'16.KK_Rev'!H42</f>
        <v>0</v>
      </c>
      <c r="BT41" s="33">
        <f>'17.PVH_Rev'!H42</f>
        <v>0</v>
      </c>
      <c r="BU41" s="33">
        <f>'18.KT_Rev'!H42</f>
        <v>0</v>
      </c>
      <c r="BV41" s="33">
        <f>'19.RT_Rev'!H42</f>
        <v>0</v>
      </c>
      <c r="BW41" s="33">
        <f>'20.MD_Rev'!H42</f>
        <v>0</v>
      </c>
      <c r="BX41" s="33">
        <f>'21.BM_Rev'!H42</f>
        <v>0</v>
      </c>
      <c r="BY41" s="33">
        <f>'22.ST_Rev'!H42</f>
        <v>0</v>
      </c>
      <c r="BZ41" s="33">
        <f>'23.KE_Rev'!H42</f>
        <v>0</v>
      </c>
      <c r="CA41" s="33">
        <f>'24.PL_Rev'!H42</f>
        <v>0</v>
      </c>
      <c r="CB41" s="33">
        <f>'25.OM_Rev'!H42</f>
        <v>0</v>
      </c>
      <c r="CC41" s="33">
        <f t="shared" si="3"/>
        <v>1175.3</v>
      </c>
      <c r="CD41" s="33">
        <f>'02.PP_Rev'!I42</f>
        <v>500.00000000000006</v>
      </c>
      <c r="CE41" s="33">
        <f>'03.KD_Rev'!I42</f>
        <v>35</v>
      </c>
      <c r="CF41" s="33">
        <f>'04.KC_Rev'!I42</f>
        <v>110.00000000000003</v>
      </c>
      <c r="CG41" s="33">
        <f>'05.BT_Rev'!I42</f>
        <v>84</v>
      </c>
      <c r="CH41" s="33">
        <f>'06.PV_Rev'!I42</f>
        <v>24.999999999999993</v>
      </c>
      <c r="CI41" s="33">
        <f>'07.SR_Rev'!I42</f>
        <v>60</v>
      </c>
      <c r="CJ41" s="33">
        <f>'08.KT_Rev'!I42</f>
        <v>49.999999999999993</v>
      </c>
      <c r="CK41" s="33">
        <f>'09.TK_Rev'!I42</f>
        <v>25</v>
      </c>
      <c r="CL41" s="33">
        <f>'10.SV_Rev'!I42</f>
        <v>5</v>
      </c>
      <c r="CM41" s="33">
        <f>'11.PS_Rev'!I42</f>
        <v>10</v>
      </c>
      <c r="CN41" s="33">
        <f>'12.KCh_Rev'!I42</f>
        <v>55.000000000000007</v>
      </c>
      <c r="CO41" s="33">
        <f>'13.KS_Rev'!I42</f>
        <v>19.999999999999993</v>
      </c>
      <c r="CP41" s="33">
        <f>'14.KP_Rev'!I42</f>
        <v>30.000000000000004</v>
      </c>
      <c r="CQ41" s="33">
        <f>'15.PSH_Rev'!I42</f>
        <v>15</v>
      </c>
      <c r="CR41" s="33">
        <f>'16.KK_Rev'!I42</f>
        <v>9.9999999999999982</v>
      </c>
      <c r="CS41" s="33">
        <f>'17.PVH_Rev'!I42</f>
        <v>20</v>
      </c>
      <c r="CT41" s="33">
        <f>'18.KT_Rev'!I42</f>
        <v>21</v>
      </c>
      <c r="CU41" s="33">
        <f>'19.RT_Rev'!I42</f>
        <v>10.000000000000002</v>
      </c>
      <c r="CV41" s="33">
        <f>'20.MD_Rev'!I42</f>
        <v>4.8</v>
      </c>
      <c r="CW41" s="33">
        <f>'21.BM_Rev'!I42</f>
        <v>57.000000000000007</v>
      </c>
      <c r="CX41" s="33">
        <f>'22.ST_Rev'!I42</f>
        <v>12</v>
      </c>
      <c r="CY41" s="33">
        <f>'23.KE_Rev'!I42</f>
        <v>2</v>
      </c>
      <c r="CZ41" s="33">
        <f>'24.PL_Rev'!I42</f>
        <v>4.5000000000000009</v>
      </c>
      <c r="DA41" s="33">
        <f>'25.OM_Rev'!I42</f>
        <v>10.000000000000004</v>
      </c>
      <c r="DB41" s="33">
        <f t="shared" si="4"/>
        <v>1261.8000000000002</v>
      </c>
      <c r="DC41" s="33">
        <f>'02.PP_Rev'!U42</f>
        <v>450</v>
      </c>
      <c r="DD41" s="33">
        <f>'03.KD_Rev'!V42</f>
        <v>50</v>
      </c>
      <c r="DE41" s="33">
        <f>'04.KC_Rev'!AB42</f>
        <v>110</v>
      </c>
      <c r="DF41" s="33">
        <f>'05.BT_Rev'!Y42</f>
        <v>90.6</v>
      </c>
      <c r="DG41" s="33">
        <f>'06.PV_Rev'!X42</f>
        <v>30</v>
      </c>
      <c r="DH41" s="33">
        <f>'07.SR_Rev'!W42</f>
        <v>70.2</v>
      </c>
      <c r="DI41" s="33">
        <f>'08.KT_Rev'!S42</f>
        <v>50</v>
      </c>
      <c r="DJ41" s="33">
        <f>'09.TK_Rev'!U42</f>
        <v>30</v>
      </c>
      <c r="DK41" s="33">
        <f>'10.SV_Rev'!S42</f>
        <v>30</v>
      </c>
      <c r="DL41" s="33">
        <f>'11.PS_Rev'!Q42</f>
        <v>30</v>
      </c>
      <c r="DM41" s="33">
        <f>'12.KCh_Rev'!S42</f>
        <v>57</v>
      </c>
      <c r="DN41" s="33">
        <f>'13.KS_Rev'!S42</f>
        <v>35</v>
      </c>
      <c r="DO41" s="33">
        <f>'14.KP_Rev'!S42</f>
        <v>30</v>
      </c>
      <c r="DP41" s="33">
        <f>'15.PSH_Rev'!O42</f>
        <v>20</v>
      </c>
      <c r="DQ41" s="33">
        <f>'16.KK_Rev'!R42</f>
        <v>10</v>
      </c>
      <c r="DR41" s="33">
        <f>'17.PVH_Rev'!S42</f>
        <v>15</v>
      </c>
      <c r="DS41" s="33">
        <f>'18.KT_Rev'!Q42</f>
        <v>50</v>
      </c>
      <c r="DT41" s="33">
        <f>'19.RT_Rev'!T42</f>
        <v>10</v>
      </c>
      <c r="DU41" s="33">
        <f>'20.MD_Rev'!P42</f>
        <v>6</v>
      </c>
      <c r="DV41" s="33">
        <f>'21.BM_Rev'!T42</f>
        <v>59</v>
      </c>
      <c r="DW41" s="33">
        <f>'22.ST_Rev'!P42</f>
        <v>12</v>
      </c>
      <c r="DX41" s="33">
        <f>'23.KE_Rev'!M42</f>
        <v>2</v>
      </c>
      <c r="DY41" s="33">
        <f>'24.PL_Rev'!M42</f>
        <v>5</v>
      </c>
      <c r="DZ41" s="33">
        <f>'25.OM_Rev'!P42</f>
        <v>10</v>
      </c>
      <c r="EA41" s="33">
        <f t="shared" si="5"/>
        <v>1377</v>
      </c>
      <c r="EB41" s="33">
        <f>'02.PP_Rev'!AG42</f>
        <v>550</v>
      </c>
      <c r="EC41" s="33">
        <f>'03.KD_Rev'!W42</f>
        <v>35</v>
      </c>
      <c r="ED41" s="33">
        <f>'04.KC_Rev'!AC42</f>
        <v>110</v>
      </c>
      <c r="EE41" s="33">
        <f>'05.BT_Rev'!Z42</f>
        <v>100</v>
      </c>
      <c r="EF41" s="33">
        <f>'06.PV_Rev'!Y42</f>
        <v>43</v>
      </c>
      <c r="EG41" s="33">
        <f>'07.SR_Rev'!X42</f>
        <v>70</v>
      </c>
      <c r="EH41" s="33">
        <f>'08.KT_Rev'!T42</f>
        <v>40</v>
      </c>
      <c r="EI41" s="33">
        <f>'09.TK_Rev'!V42</f>
        <v>30</v>
      </c>
      <c r="EJ41" s="33">
        <f>'10.SV_Rev'!T42</f>
        <v>30</v>
      </c>
      <c r="EK41" s="33">
        <f>'11.PS_Rev'!R42</f>
        <v>32</v>
      </c>
      <c r="EL41" s="33">
        <f>'12.KCh_Rev'!T42</f>
        <v>59</v>
      </c>
      <c r="EM41" s="33">
        <f>'13.KS_Rev'!T42</f>
        <v>40</v>
      </c>
      <c r="EN41" s="33">
        <f>'14.KP_Rev'!T42</f>
        <v>30</v>
      </c>
      <c r="EO41" s="33">
        <f>'15.PSH_Rev'!P42</f>
        <v>20</v>
      </c>
      <c r="EP41" s="33">
        <f>'16.KK_Rev'!S42</f>
        <v>13</v>
      </c>
      <c r="EQ41" s="33">
        <f>'17.PVH_Rev'!T42</f>
        <v>15</v>
      </c>
      <c r="ER41" s="33">
        <f>'18.KT_Rev'!R42</f>
        <v>50</v>
      </c>
      <c r="ES41" s="33">
        <f>'19.RT_Rev'!U42</f>
        <v>20</v>
      </c>
      <c r="ET41" s="33">
        <f>'20.MD_Rev'!Q42</f>
        <v>8</v>
      </c>
      <c r="EU41" s="33">
        <f>'21.BM_Rev'!U42</f>
        <v>50</v>
      </c>
      <c r="EV41" s="33">
        <f>'22.ST_Rev'!Q42</f>
        <v>14</v>
      </c>
      <c r="EW41" s="33">
        <f>'23.KE_Rev'!N42</f>
        <v>2</v>
      </c>
      <c r="EX41" s="33">
        <f>'24.PL_Rev'!N42</f>
        <v>6</v>
      </c>
      <c r="EY41" s="33">
        <f>'25.OM_Rev'!Q42</f>
        <v>10</v>
      </c>
    </row>
    <row r="42" spans="1:155" ht="21.75" x14ac:dyDescent="0.65">
      <c r="A42" s="13"/>
      <c r="B42" s="14"/>
      <c r="C42" s="14">
        <v>7328</v>
      </c>
      <c r="D42" s="10" t="s">
        <v>34</v>
      </c>
      <c r="E42" s="7" t="s">
        <v>100</v>
      </c>
      <c r="F42" s="33">
        <f t="shared" si="0"/>
        <v>371.6</v>
      </c>
      <c r="G42" s="33">
        <f>'02.PP_Rev'!F43</f>
        <v>200</v>
      </c>
      <c r="H42" s="33">
        <f>'03.KD_Rev'!F43</f>
        <v>0</v>
      </c>
      <c r="I42" s="33">
        <f>'04.KC_Rev'!F43</f>
        <v>0</v>
      </c>
      <c r="J42" s="33">
        <f>'05.BT_Rev'!F43</f>
        <v>6</v>
      </c>
      <c r="K42" s="33">
        <f>'06.PV_Rev'!F43</f>
        <v>0</v>
      </c>
      <c r="L42" s="33">
        <f>'07.SR_Rev'!F43</f>
        <v>4</v>
      </c>
      <c r="M42" s="33">
        <f>'08.KT_Rev'!F43</f>
        <v>17</v>
      </c>
      <c r="N42" s="33">
        <f>'09.TK_Rev'!F43</f>
        <v>3</v>
      </c>
      <c r="O42" s="33">
        <f>'10.SV_Rev'!F43</f>
        <v>50</v>
      </c>
      <c r="P42" s="33">
        <f>'11.PS_Rev'!F43</f>
        <v>0</v>
      </c>
      <c r="Q42" s="33">
        <f>'12.KCh_Rev'!F43</f>
        <v>0</v>
      </c>
      <c r="R42" s="33">
        <f>'13.KS_Rev'!F43</f>
        <v>5</v>
      </c>
      <c r="S42" s="33">
        <f>'14.KP_Rev'!F43</f>
        <v>10</v>
      </c>
      <c r="T42" s="33">
        <f>'15.PSH_Rev'!F43</f>
        <v>16</v>
      </c>
      <c r="U42" s="33">
        <f>'16.KK_Rev'!F43</f>
        <v>4</v>
      </c>
      <c r="V42" s="33">
        <f>'17.PVH_Rev'!F43</f>
        <v>32</v>
      </c>
      <c r="W42" s="33">
        <f>'18.KT_Rev'!F43</f>
        <v>0</v>
      </c>
      <c r="X42" s="33">
        <f>'19.RT_Rev'!F43</f>
        <v>0</v>
      </c>
      <c r="Y42" s="33">
        <f>'20.MD_Rev'!F43</f>
        <v>15</v>
      </c>
      <c r="Z42" s="33">
        <f>'21.BM_Rev'!F43</f>
        <v>3.6</v>
      </c>
      <c r="AA42" s="33">
        <f>'22.ST_Rev'!F43</f>
        <v>1</v>
      </c>
      <c r="AB42" s="33">
        <f>'23.KE_Rev'!F43</f>
        <v>2</v>
      </c>
      <c r="AC42" s="33">
        <f>'24.PL_Rev'!F43</f>
        <v>3</v>
      </c>
      <c r="AD42" s="33">
        <f>'25.OM_Rev'!F43</f>
        <v>0</v>
      </c>
      <c r="AE42" s="33">
        <f t="shared" si="1"/>
        <v>2073.6000000000004</v>
      </c>
      <c r="AF42" s="33">
        <f>'02.PP_Rev'!G43</f>
        <v>1340</v>
      </c>
      <c r="AG42" s="33">
        <f>'03.KD_Rev'!G43</f>
        <v>22</v>
      </c>
      <c r="AH42" s="33">
        <f>'04.KC_Rev'!G43</f>
        <v>105</v>
      </c>
      <c r="AI42" s="33">
        <f>'05.BT_Rev'!G43</f>
        <v>162</v>
      </c>
      <c r="AJ42" s="33">
        <f>'06.PV_Rev'!G43</f>
        <v>15</v>
      </c>
      <c r="AK42" s="33">
        <f>'07.SR_Rev'!G43</f>
        <v>54.4</v>
      </c>
      <c r="AL42" s="33">
        <f>'08.KT_Rev'!G43</f>
        <v>26.7</v>
      </c>
      <c r="AM42" s="33">
        <f>'09.TK_Rev'!G43</f>
        <v>0</v>
      </c>
      <c r="AN42" s="33">
        <f>'10.SV_Rev'!G43</f>
        <v>80</v>
      </c>
      <c r="AO42" s="33">
        <f>'11.PS_Rev'!G43</f>
        <v>10</v>
      </c>
      <c r="AP42" s="33">
        <f>'12.KCh_Rev'!G43</f>
        <v>13</v>
      </c>
      <c r="AQ42" s="33">
        <f>'13.KS_Rev'!G43</f>
        <v>5</v>
      </c>
      <c r="AR42" s="33">
        <f>'14.KP_Rev'!G43</f>
        <v>33.5</v>
      </c>
      <c r="AS42" s="33">
        <f>'15.PSH_Rev'!G43</f>
        <v>40</v>
      </c>
      <c r="AT42" s="33">
        <f>'16.KK_Rev'!G43</f>
        <v>15</v>
      </c>
      <c r="AU42" s="33">
        <f>'17.PVH_Rev'!G43</f>
        <v>37</v>
      </c>
      <c r="AV42" s="33">
        <f>'18.KT_Rev'!G43</f>
        <v>30</v>
      </c>
      <c r="AW42" s="33">
        <f>'19.RT_Rev'!G43</f>
        <v>5</v>
      </c>
      <c r="AX42" s="33">
        <f>'20.MD_Rev'!G43</f>
        <v>23</v>
      </c>
      <c r="AY42" s="33">
        <f>'21.BM_Rev'!G43</f>
        <v>40.5</v>
      </c>
      <c r="AZ42" s="33">
        <f>'22.ST_Rev'!G43</f>
        <v>1.5</v>
      </c>
      <c r="BA42" s="33">
        <f>'23.KE_Rev'!G43</f>
        <v>4</v>
      </c>
      <c r="BB42" s="33">
        <f>'24.PL_Rev'!G43</f>
        <v>7</v>
      </c>
      <c r="BC42" s="33">
        <f>'25.OM_Rev'!G43</f>
        <v>4</v>
      </c>
      <c r="BD42" s="33">
        <f t="shared" si="2"/>
        <v>2264.3000000000002</v>
      </c>
      <c r="BE42" s="33">
        <f>'02.PP_Rev'!H43</f>
        <v>1370</v>
      </c>
      <c r="BF42" s="33">
        <f>'03.KD_Rev'!H43</f>
        <v>22</v>
      </c>
      <c r="BG42" s="33">
        <f>'04.KC_Rev'!H43</f>
        <v>100</v>
      </c>
      <c r="BH42" s="33">
        <f>'05.BT_Rev'!H43</f>
        <v>185</v>
      </c>
      <c r="BI42" s="33">
        <f>'06.PV_Rev'!H43</f>
        <v>15</v>
      </c>
      <c r="BJ42" s="33">
        <f>'07.SR_Rev'!H43</f>
        <v>60</v>
      </c>
      <c r="BK42" s="33">
        <f>'08.KT_Rev'!H43</f>
        <v>50</v>
      </c>
      <c r="BL42" s="33">
        <f>'09.TK_Rev'!H43</f>
        <v>20</v>
      </c>
      <c r="BM42" s="33">
        <f>'10.SV_Rev'!H43</f>
        <v>120</v>
      </c>
      <c r="BN42" s="33">
        <f>'11.PS_Rev'!H43</f>
        <v>10</v>
      </c>
      <c r="BO42" s="33">
        <f>'12.KCh_Rev'!H43</f>
        <v>15.3</v>
      </c>
      <c r="BP42" s="33">
        <f>'13.KS_Rev'!H43</f>
        <v>20</v>
      </c>
      <c r="BQ42" s="33">
        <f>'14.KP_Rev'!H43</f>
        <v>28</v>
      </c>
      <c r="BR42" s="33">
        <f>'15.PSH_Rev'!H43</f>
        <v>29</v>
      </c>
      <c r="BS42" s="33">
        <f>'16.KK_Rev'!H43</f>
        <v>20</v>
      </c>
      <c r="BT42" s="33">
        <f>'17.PVH_Rev'!H43</f>
        <v>50</v>
      </c>
      <c r="BU42" s="33">
        <f>'18.KT_Rev'!H43</f>
        <v>30</v>
      </c>
      <c r="BV42" s="33">
        <f>'19.RT_Rev'!H43</f>
        <v>7</v>
      </c>
      <c r="BW42" s="33">
        <f>'20.MD_Rev'!H43</f>
        <v>28</v>
      </c>
      <c r="BX42" s="33">
        <f>'21.BM_Rev'!H43</f>
        <v>47</v>
      </c>
      <c r="BY42" s="33">
        <f>'22.ST_Rev'!H43</f>
        <v>9.5</v>
      </c>
      <c r="BZ42" s="33">
        <f>'23.KE_Rev'!H43</f>
        <v>6</v>
      </c>
      <c r="CA42" s="33">
        <f>'24.PL_Rev'!H43</f>
        <v>11</v>
      </c>
      <c r="CB42" s="33">
        <f>'25.OM_Rev'!H43</f>
        <v>11.5</v>
      </c>
      <c r="CC42" s="33">
        <f t="shared" si="3"/>
        <v>1027.2000000000003</v>
      </c>
      <c r="CD42" s="33">
        <f>'02.PP_Rev'!I43</f>
        <v>700.00000000000011</v>
      </c>
      <c r="CE42" s="33">
        <f>'03.KD_Rev'!I43</f>
        <v>0</v>
      </c>
      <c r="CF42" s="33">
        <f>'04.KC_Rev'!I43</f>
        <v>35.000000000000007</v>
      </c>
      <c r="CG42" s="33">
        <f>'05.BT_Rev'!I43</f>
        <v>6</v>
      </c>
      <c r="CH42" s="33">
        <f>'06.PV_Rev'!I43</f>
        <v>0</v>
      </c>
      <c r="CI42" s="33">
        <f>'07.SR_Rev'!I43</f>
        <v>7.0000000000000009</v>
      </c>
      <c r="CJ42" s="33">
        <f>'08.KT_Rev'!I43</f>
        <v>19.999999999999996</v>
      </c>
      <c r="CK42" s="33">
        <f>'09.TK_Rev'!I43</f>
        <v>0</v>
      </c>
      <c r="CL42" s="33">
        <f>'10.SV_Rev'!I43</f>
        <v>60.000000000000007</v>
      </c>
      <c r="CM42" s="33">
        <f>'11.PS_Rev'!I43</f>
        <v>11.999999999999998</v>
      </c>
      <c r="CN42" s="33">
        <f>'12.KCh_Rev'!I43</f>
        <v>0</v>
      </c>
      <c r="CO42" s="33">
        <f>'13.KS_Rev'!I43</f>
        <v>19.999999999999993</v>
      </c>
      <c r="CP42" s="33">
        <f>'14.KP_Rev'!I43</f>
        <v>0</v>
      </c>
      <c r="CQ42" s="33">
        <f>'15.PSH_Rev'!I43</f>
        <v>21.999999999999996</v>
      </c>
      <c r="CR42" s="33">
        <f>'16.KK_Rev'!I43</f>
        <v>56</v>
      </c>
      <c r="CS42" s="33">
        <f>'17.PVH_Rev'!I43</f>
        <v>0</v>
      </c>
      <c r="CT42" s="33">
        <f>'18.KT_Rev'!I43</f>
        <v>39.999999999999993</v>
      </c>
      <c r="CU42" s="33">
        <f>'19.RT_Rev'!I43</f>
        <v>0</v>
      </c>
      <c r="CV42" s="33">
        <f>'20.MD_Rev'!I43</f>
        <v>25.200000000000003</v>
      </c>
      <c r="CW42" s="33">
        <f>'21.BM_Rev'!I43</f>
        <v>2.9999999999999996</v>
      </c>
      <c r="CX42" s="33">
        <f>'22.ST_Rev'!I43</f>
        <v>3</v>
      </c>
      <c r="CY42" s="33">
        <f>'23.KE_Rev'!I43</f>
        <v>8</v>
      </c>
      <c r="CZ42" s="33">
        <f>'24.PL_Rev'!I43</f>
        <v>0</v>
      </c>
      <c r="DA42" s="33">
        <f>'25.OM_Rev'!I43</f>
        <v>10.000000000000004</v>
      </c>
      <c r="DB42" s="33">
        <f t="shared" si="4"/>
        <v>999.8</v>
      </c>
      <c r="DC42" s="33">
        <f>'02.PP_Rev'!U43</f>
        <v>700</v>
      </c>
      <c r="DD42" s="33">
        <f>'03.KD_Rev'!V43</f>
        <v>0</v>
      </c>
      <c r="DE42" s="33">
        <f>'04.KC_Rev'!AB43</f>
        <v>47</v>
      </c>
      <c r="DF42" s="33">
        <f>'05.BT_Rev'!Y43</f>
        <v>6.4</v>
      </c>
      <c r="DG42" s="33">
        <f>'06.PV_Rev'!X43</f>
        <v>0</v>
      </c>
      <c r="DH42" s="33">
        <f>'07.SR_Rev'!W43</f>
        <v>7</v>
      </c>
      <c r="DI42" s="33">
        <f>'08.KT_Rev'!S43</f>
        <v>0</v>
      </c>
      <c r="DJ42" s="33">
        <f>'09.TK_Rev'!U43</f>
        <v>0</v>
      </c>
      <c r="DK42" s="33">
        <f>'10.SV_Rev'!S43</f>
        <v>30</v>
      </c>
      <c r="DL42" s="33">
        <f>'11.PS_Rev'!Q43</f>
        <v>0</v>
      </c>
      <c r="DM42" s="33">
        <f>'12.KCh_Rev'!S43</f>
        <v>0</v>
      </c>
      <c r="DN42" s="33">
        <f>'13.KS_Rev'!S43</f>
        <v>15</v>
      </c>
      <c r="DO42" s="33">
        <f>'14.KP_Rev'!S43</f>
        <v>0</v>
      </c>
      <c r="DP42" s="33">
        <f>'15.PSH_Rev'!O43</f>
        <v>16.5</v>
      </c>
      <c r="DQ42" s="33">
        <f>'16.KK_Rev'!R43</f>
        <v>56</v>
      </c>
      <c r="DR42" s="33">
        <f>'17.PVH_Rev'!S43</f>
        <v>30</v>
      </c>
      <c r="DS42" s="33">
        <f>'18.KT_Rev'!Q43</f>
        <v>40</v>
      </c>
      <c r="DT42" s="33">
        <f>'19.RT_Rev'!T43</f>
        <v>16</v>
      </c>
      <c r="DU42" s="33">
        <f>'20.MD_Rev'!P43</f>
        <v>22.8</v>
      </c>
      <c r="DV42" s="33">
        <f>'21.BM_Rev'!T43</f>
        <v>3.6</v>
      </c>
      <c r="DW42" s="33">
        <f>'22.ST_Rev'!P43</f>
        <v>1.5</v>
      </c>
      <c r="DX42" s="33">
        <f>'23.KE_Rev'!M43</f>
        <v>3</v>
      </c>
      <c r="DY42" s="33">
        <f>'24.PL_Rev'!M43</f>
        <v>5</v>
      </c>
      <c r="DZ42" s="33">
        <f>'25.OM_Rev'!P43</f>
        <v>0</v>
      </c>
      <c r="EA42" s="33">
        <f t="shared" si="5"/>
        <v>939.3</v>
      </c>
      <c r="EB42" s="33">
        <f>'02.PP_Rev'!AG43</f>
        <v>700</v>
      </c>
      <c r="EC42" s="33">
        <f>'03.KD_Rev'!W43</f>
        <v>0</v>
      </c>
      <c r="ED42" s="33">
        <f>'04.KC_Rev'!AC43</f>
        <v>48</v>
      </c>
      <c r="EE42" s="33">
        <f>'05.BT_Rev'!Z43</f>
        <v>8</v>
      </c>
      <c r="EF42" s="33">
        <f>'06.PV_Rev'!Y43</f>
        <v>0</v>
      </c>
      <c r="EG42" s="33">
        <f>'07.SR_Rev'!X43</f>
        <v>7</v>
      </c>
      <c r="EH42" s="33">
        <f>'08.KT_Rev'!T43</f>
        <v>0</v>
      </c>
      <c r="EI42" s="33">
        <f>'09.TK_Rev'!V43</f>
        <v>0</v>
      </c>
      <c r="EJ42" s="33">
        <f>'10.SV_Rev'!T43</f>
        <v>20</v>
      </c>
      <c r="EK42" s="33">
        <f>'11.PS_Rev'!R43</f>
        <v>0</v>
      </c>
      <c r="EL42" s="33">
        <f>'12.KCh_Rev'!T43</f>
        <v>1</v>
      </c>
      <c r="EM42" s="33">
        <f>'13.KS_Rev'!T43</f>
        <v>0</v>
      </c>
      <c r="EN42" s="33">
        <f>'14.KP_Rev'!T43</f>
        <v>0</v>
      </c>
      <c r="EO42" s="33">
        <f>'15.PSH_Rev'!P43</f>
        <v>16.5</v>
      </c>
      <c r="EP42" s="33">
        <f>'16.KK_Rev'!S43</f>
        <v>56</v>
      </c>
      <c r="EQ42" s="33">
        <f>'17.PVH_Rev'!T43</f>
        <v>50</v>
      </c>
      <c r="ER42" s="33">
        <f>'18.KT_Rev'!R43</f>
        <v>0</v>
      </c>
      <c r="ES42" s="33">
        <f>'19.RT_Rev'!U43</f>
        <v>4</v>
      </c>
      <c r="ET42" s="33">
        <f>'20.MD_Rev'!Q43</f>
        <v>18</v>
      </c>
      <c r="EU42" s="33">
        <f>'21.BM_Rev'!U43</f>
        <v>3</v>
      </c>
      <c r="EV42" s="33">
        <f>'22.ST_Rev'!Q43</f>
        <v>1</v>
      </c>
      <c r="EW42" s="33">
        <f>'23.KE_Rev'!N43</f>
        <v>3</v>
      </c>
      <c r="EX42" s="33">
        <f>'24.PL_Rev'!N43</f>
        <v>3.8</v>
      </c>
      <c r="EY42" s="33">
        <f>'25.OM_Rev'!Q43</f>
        <v>0</v>
      </c>
    </row>
    <row r="43" spans="1:155" ht="21.75" x14ac:dyDescent="0.65">
      <c r="A43" s="13"/>
      <c r="B43" s="14">
        <v>733</v>
      </c>
      <c r="C43" s="14"/>
      <c r="D43" s="10" t="s">
        <v>35</v>
      </c>
      <c r="E43" s="5" t="s">
        <v>82</v>
      </c>
      <c r="F43" s="33">
        <f t="shared" si="0"/>
        <v>5751.7</v>
      </c>
      <c r="G43" s="33">
        <f>'02.PP_Rev'!F44</f>
        <v>732</v>
      </c>
      <c r="H43" s="33">
        <f>'03.KD_Rev'!F44</f>
        <v>798.6</v>
      </c>
      <c r="I43" s="33">
        <f>'04.KC_Rev'!F44</f>
        <v>1240</v>
      </c>
      <c r="J43" s="33">
        <f>'05.BT_Rev'!F44</f>
        <v>522</v>
      </c>
      <c r="K43" s="33">
        <f>'06.PV_Rev'!F44</f>
        <v>139</v>
      </c>
      <c r="L43" s="33">
        <f>'07.SR_Rev'!F44</f>
        <v>124</v>
      </c>
      <c r="M43" s="33">
        <f>'08.KT_Rev'!F44</f>
        <v>69.599999999999994</v>
      </c>
      <c r="N43" s="33">
        <f>'09.TK_Rev'!F44</f>
        <v>206</v>
      </c>
      <c r="O43" s="33">
        <f>'10.SV_Rev'!F44</f>
        <v>347</v>
      </c>
      <c r="P43" s="33">
        <f>'11.PS_Rev'!F44</f>
        <v>103</v>
      </c>
      <c r="Q43" s="33">
        <f>'12.KCh_Rev'!F44</f>
        <v>126.5</v>
      </c>
      <c r="R43" s="33">
        <f>'13.KS_Rev'!F44</f>
        <v>185</v>
      </c>
      <c r="S43" s="33">
        <f>'14.KP_Rev'!F44</f>
        <v>109</v>
      </c>
      <c r="T43" s="33">
        <f>'15.PSH_Rev'!F44</f>
        <v>291</v>
      </c>
      <c r="U43" s="33">
        <f>'16.KK_Rev'!F44</f>
        <v>148</v>
      </c>
      <c r="V43" s="33">
        <f>'17.PVH_Rev'!F44</f>
        <v>76.5</v>
      </c>
      <c r="W43" s="33">
        <f>'18.KT_Rev'!F44</f>
        <v>303</v>
      </c>
      <c r="X43" s="33">
        <f>'19.RT_Rev'!F44</f>
        <v>45</v>
      </c>
      <c r="Y43" s="33">
        <f>'20.MD_Rev'!F44</f>
        <v>16.5</v>
      </c>
      <c r="Z43" s="33">
        <f>'21.BM_Rev'!F44</f>
        <v>52</v>
      </c>
      <c r="AA43" s="33">
        <f>'22.ST_Rev'!F44</f>
        <v>86</v>
      </c>
      <c r="AB43" s="33">
        <f>'23.KE_Rev'!F44</f>
        <v>4.5</v>
      </c>
      <c r="AC43" s="33">
        <f>'24.PL_Rev'!F44</f>
        <v>10</v>
      </c>
      <c r="AD43" s="33">
        <f>'25.OM_Rev'!F44</f>
        <v>17.5</v>
      </c>
      <c r="AE43" s="33">
        <f t="shared" si="1"/>
        <v>6598.5999999999995</v>
      </c>
      <c r="AF43" s="33">
        <f>'02.PP_Rev'!G44</f>
        <v>1400</v>
      </c>
      <c r="AG43" s="33">
        <f>'03.KD_Rev'!G44</f>
        <v>831</v>
      </c>
      <c r="AH43" s="33">
        <f>'04.KC_Rev'!G44</f>
        <v>1397</v>
      </c>
      <c r="AI43" s="33">
        <f>'05.BT_Rev'!G44</f>
        <v>524</v>
      </c>
      <c r="AJ43" s="33">
        <f>'06.PV_Rev'!G44</f>
        <v>141</v>
      </c>
      <c r="AK43" s="33">
        <f>'07.SR_Rev'!G44</f>
        <v>154.5</v>
      </c>
      <c r="AL43" s="33">
        <f>'08.KT_Rev'!G44</f>
        <v>75</v>
      </c>
      <c r="AM43" s="33">
        <f>'09.TK_Rev'!G44</f>
        <v>222.2</v>
      </c>
      <c r="AN43" s="33">
        <f>'10.SV_Rev'!G44</f>
        <v>467.5</v>
      </c>
      <c r="AO43" s="33">
        <f>'11.PS_Rev'!G44</f>
        <v>105</v>
      </c>
      <c r="AP43" s="33">
        <f>'12.KCh_Rev'!G44</f>
        <v>105.5</v>
      </c>
      <c r="AQ43" s="33">
        <f>'13.KS_Rev'!G44</f>
        <v>185</v>
      </c>
      <c r="AR43" s="33">
        <f>'14.KP_Rev'!G44</f>
        <v>99.5</v>
      </c>
      <c r="AS43" s="33">
        <f>'15.PSH_Rev'!G44</f>
        <v>128</v>
      </c>
      <c r="AT43" s="33">
        <f>'16.KK_Rev'!G44</f>
        <v>161</v>
      </c>
      <c r="AU43" s="33">
        <f>'17.PVH_Rev'!G44</f>
        <v>80</v>
      </c>
      <c r="AV43" s="33">
        <f>'18.KT_Rev'!G44</f>
        <v>259.89999999999998</v>
      </c>
      <c r="AW43" s="33">
        <f>'19.RT_Rev'!G44</f>
        <v>47</v>
      </c>
      <c r="AX43" s="33">
        <f>'20.MD_Rev'!G44</f>
        <v>21</v>
      </c>
      <c r="AY43" s="33">
        <f>'21.BM_Rev'!G44</f>
        <v>69</v>
      </c>
      <c r="AZ43" s="33">
        <f>'22.ST_Rev'!G44</f>
        <v>91</v>
      </c>
      <c r="BA43" s="33">
        <f>'23.KE_Rev'!G44</f>
        <v>4.5</v>
      </c>
      <c r="BB43" s="33">
        <f>'24.PL_Rev'!G44</f>
        <v>10</v>
      </c>
      <c r="BC43" s="33">
        <f>'25.OM_Rev'!G44</f>
        <v>20</v>
      </c>
      <c r="BD43" s="33">
        <f t="shared" si="2"/>
        <v>6651.5</v>
      </c>
      <c r="BE43" s="33">
        <f>'02.PP_Rev'!H44</f>
        <v>1447</v>
      </c>
      <c r="BF43" s="33">
        <f>'03.KD_Rev'!H44</f>
        <v>843</v>
      </c>
      <c r="BG43" s="33">
        <f>'04.KC_Rev'!H44</f>
        <v>1340</v>
      </c>
      <c r="BH43" s="33">
        <f>'05.BT_Rev'!H44</f>
        <v>444</v>
      </c>
      <c r="BI43" s="33">
        <f>'06.PV_Rev'!H44</f>
        <v>146</v>
      </c>
      <c r="BJ43" s="33">
        <f>'07.SR_Rev'!H44</f>
        <v>158.5</v>
      </c>
      <c r="BK43" s="33">
        <f>'08.KT_Rev'!H44</f>
        <v>88</v>
      </c>
      <c r="BL43" s="33">
        <f>'09.TK_Rev'!H44</f>
        <v>222</v>
      </c>
      <c r="BM43" s="33">
        <f>'10.SV_Rev'!H44</f>
        <v>472</v>
      </c>
      <c r="BN43" s="33">
        <f>'11.PS_Rev'!H44</f>
        <v>115</v>
      </c>
      <c r="BO43" s="33">
        <f>'12.KCh_Rev'!H44</f>
        <v>105.19999999999999</v>
      </c>
      <c r="BP43" s="33">
        <f>'13.KS_Rev'!H44</f>
        <v>190</v>
      </c>
      <c r="BQ43" s="33">
        <f>'14.KP_Rev'!H44</f>
        <v>117.5</v>
      </c>
      <c r="BR43" s="33">
        <f>'15.PSH_Rev'!H44</f>
        <v>130</v>
      </c>
      <c r="BS43" s="33">
        <f>'16.KK_Rev'!H44</f>
        <v>186</v>
      </c>
      <c r="BT43" s="33">
        <f>'17.PVH_Rev'!H44</f>
        <v>82</v>
      </c>
      <c r="BU43" s="33">
        <f>'18.KT_Rev'!H44</f>
        <v>257</v>
      </c>
      <c r="BV43" s="33">
        <f>'19.RT_Rev'!H44</f>
        <v>46.5</v>
      </c>
      <c r="BW43" s="33">
        <f>'20.MD_Rev'!H44</f>
        <v>26</v>
      </c>
      <c r="BX43" s="33">
        <f>'21.BM_Rev'!H44</f>
        <v>76</v>
      </c>
      <c r="BY43" s="33">
        <f>'22.ST_Rev'!H44</f>
        <v>106</v>
      </c>
      <c r="BZ43" s="33">
        <f>'23.KE_Rev'!H44</f>
        <v>8</v>
      </c>
      <c r="CA43" s="33">
        <f>'24.PL_Rev'!H44</f>
        <v>16.3</v>
      </c>
      <c r="CB43" s="33">
        <f>'25.OM_Rev'!H44</f>
        <v>29.5</v>
      </c>
      <c r="CC43" s="33">
        <f t="shared" si="3"/>
        <v>6327.5</v>
      </c>
      <c r="CD43" s="33">
        <f>'02.PP_Rev'!I44</f>
        <v>1172</v>
      </c>
      <c r="CE43" s="33">
        <f>'03.KD_Rev'!I44</f>
        <v>631.99999999999989</v>
      </c>
      <c r="CF43" s="33">
        <f>'04.KC_Rev'!I44</f>
        <v>1380.0000000000002</v>
      </c>
      <c r="CG43" s="33">
        <f>'05.BT_Rev'!I44</f>
        <v>458.49999999999989</v>
      </c>
      <c r="CH43" s="33">
        <f>'06.PV_Rev'!I44</f>
        <v>132</v>
      </c>
      <c r="CI43" s="33">
        <f>'07.SR_Rev'!I44</f>
        <v>180</v>
      </c>
      <c r="CJ43" s="33">
        <f>'08.KT_Rev'!I44</f>
        <v>87.999999999999986</v>
      </c>
      <c r="CK43" s="33">
        <f>'09.TK_Rev'!I44</f>
        <v>233.00000000000003</v>
      </c>
      <c r="CL43" s="33">
        <f>'10.SV_Rev'!I44</f>
        <v>461.99999999999994</v>
      </c>
      <c r="CM43" s="33">
        <f>'11.PS_Rev'!I44</f>
        <v>115.50000000000001</v>
      </c>
      <c r="CN43" s="33">
        <f>'12.KCh_Rev'!I44</f>
        <v>110.90000000000002</v>
      </c>
      <c r="CO43" s="33">
        <f>'13.KS_Rev'!I44</f>
        <v>210.59999999999997</v>
      </c>
      <c r="CP43" s="33">
        <f>'14.KP_Rev'!I44</f>
        <v>116.5</v>
      </c>
      <c r="CQ43" s="33">
        <f>'15.PSH_Rev'!I44</f>
        <v>140</v>
      </c>
      <c r="CR43" s="33">
        <f>'16.KK_Rev'!I44</f>
        <v>127.50000000000001</v>
      </c>
      <c r="CS43" s="33">
        <f>'17.PVH_Rev'!I44</f>
        <v>70.999999999999986</v>
      </c>
      <c r="CT43" s="33">
        <f>'18.KT_Rev'!I44</f>
        <v>231</v>
      </c>
      <c r="CU43" s="33">
        <f>'19.RT_Rev'!I44</f>
        <v>77.000000000000028</v>
      </c>
      <c r="CV43" s="33">
        <f>'20.MD_Rev'!I44</f>
        <v>31</v>
      </c>
      <c r="CW43" s="33">
        <f>'21.BM_Rev'!I44</f>
        <v>79.999999999999986</v>
      </c>
      <c r="CX43" s="33">
        <f>'22.ST_Rev'!I44</f>
        <v>211.00000000000003</v>
      </c>
      <c r="CY43" s="33">
        <f>'23.KE_Rev'!I44</f>
        <v>10</v>
      </c>
      <c r="CZ43" s="33">
        <f>'24.PL_Rev'!I44</f>
        <v>25</v>
      </c>
      <c r="DA43" s="33">
        <f>'25.OM_Rev'!I44</f>
        <v>33</v>
      </c>
      <c r="DB43" s="33">
        <f t="shared" si="4"/>
        <v>6613.5</v>
      </c>
      <c r="DC43" s="33">
        <f>'02.PP_Rev'!U44</f>
        <v>1376</v>
      </c>
      <c r="DD43" s="33">
        <f>'03.KD_Rev'!V44</f>
        <v>615</v>
      </c>
      <c r="DE43" s="33">
        <f>'04.KC_Rev'!AB44</f>
        <v>1422</v>
      </c>
      <c r="DF43" s="33">
        <f>'05.BT_Rev'!Y44</f>
        <v>450.6</v>
      </c>
      <c r="DG43" s="33">
        <f>'06.PV_Rev'!X44</f>
        <v>175</v>
      </c>
      <c r="DH43" s="33">
        <f>'07.SR_Rev'!W44</f>
        <v>107.3</v>
      </c>
      <c r="DI43" s="33">
        <f>'08.KT_Rev'!S44</f>
        <v>91</v>
      </c>
      <c r="DJ43" s="33">
        <f>'09.TK_Rev'!U44</f>
        <v>198</v>
      </c>
      <c r="DK43" s="33">
        <f>'10.SV_Rev'!S44</f>
        <v>465</v>
      </c>
      <c r="DL43" s="33">
        <f>'11.PS_Rev'!Q44</f>
        <v>124</v>
      </c>
      <c r="DM43" s="33">
        <f>'12.KCh_Rev'!S44</f>
        <v>131</v>
      </c>
      <c r="DN43" s="33">
        <f>'13.KS_Rev'!S44</f>
        <v>217</v>
      </c>
      <c r="DO43" s="33">
        <f>'14.KP_Rev'!S44</f>
        <v>96.1</v>
      </c>
      <c r="DP43" s="33">
        <f>'15.PSH_Rev'!O44</f>
        <v>155.5</v>
      </c>
      <c r="DQ43" s="33">
        <f>'16.KK_Rev'!R44</f>
        <v>145</v>
      </c>
      <c r="DR43" s="33">
        <f>'17.PVH_Rev'!S44</f>
        <v>85</v>
      </c>
      <c r="DS43" s="33">
        <f>'18.KT_Rev'!Q44</f>
        <v>254</v>
      </c>
      <c r="DT43" s="33">
        <f>'19.RT_Rev'!T44</f>
        <v>74</v>
      </c>
      <c r="DU43" s="33">
        <f>'20.MD_Rev'!P44</f>
        <v>30</v>
      </c>
      <c r="DV43" s="33">
        <f>'21.BM_Rev'!T44</f>
        <v>51</v>
      </c>
      <c r="DW43" s="33">
        <f>'22.ST_Rev'!P44</f>
        <v>273</v>
      </c>
      <c r="DX43" s="33">
        <f>'23.KE_Rev'!M44</f>
        <v>10</v>
      </c>
      <c r="DY43" s="33">
        <f>'24.PL_Rev'!M44</f>
        <v>25</v>
      </c>
      <c r="DZ43" s="33">
        <f>'25.OM_Rev'!P44</f>
        <v>43</v>
      </c>
      <c r="EA43" s="33">
        <f t="shared" si="5"/>
        <v>6792.1</v>
      </c>
      <c r="EB43" s="33">
        <f>'02.PP_Rev'!AG44</f>
        <v>1515</v>
      </c>
      <c r="EC43" s="33">
        <f>'03.KD_Rev'!W44</f>
        <v>622</v>
      </c>
      <c r="ED43" s="33">
        <f>'04.KC_Rev'!AC44</f>
        <v>1423</v>
      </c>
      <c r="EE43" s="33">
        <f>'05.BT_Rev'!Z44</f>
        <v>483</v>
      </c>
      <c r="EF43" s="33">
        <f>'06.PV_Rev'!Y44</f>
        <v>188</v>
      </c>
      <c r="EG43" s="33">
        <f>'07.SR_Rev'!X44</f>
        <v>113</v>
      </c>
      <c r="EH43" s="33">
        <f>'08.KT_Rev'!T44</f>
        <v>87</v>
      </c>
      <c r="EI43" s="33">
        <f>'09.TK_Rev'!V44</f>
        <v>167</v>
      </c>
      <c r="EJ43" s="33">
        <f>'10.SV_Rev'!T44</f>
        <v>486</v>
      </c>
      <c r="EK43" s="33">
        <f>'11.PS_Rev'!R44</f>
        <v>128.4</v>
      </c>
      <c r="EL43" s="33">
        <f>'12.KCh_Rev'!T44</f>
        <v>138</v>
      </c>
      <c r="EM43" s="33">
        <f>'13.KS_Rev'!T44</f>
        <v>262</v>
      </c>
      <c r="EN43" s="33">
        <f>'14.KP_Rev'!T44</f>
        <v>96.1</v>
      </c>
      <c r="EO43" s="33">
        <f>'15.PSH_Rev'!P44</f>
        <v>148.5</v>
      </c>
      <c r="EP43" s="33">
        <f>'16.KK_Rev'!S44</f>
        <v>166</v>
      </c>
      <c r="EQ43" s="33">
        <f>'17.PVH_Rev'!T44</f>
        <v>38</v>
      </c>
      <c r="ER43" s="33">
        <f>'18.KT_Rev'!R44</f>
        <v>232</v>
      </c>
      <c r="ES43" s="33">
        <f>'19.RT_Rev'!U44</f>
        <v>93</v>
      </c>
      <c r="ET43" s="33">
        <f>'20.MD_Rev'!Q44</f>
        <v>24</v>
      </c>
      <c r="EU43" s="33">
        <f>'21.BM_Rev'!U44</f>
        <v>52.6</v>
      </c>
      <c r="EV43" s="33">
        <f>'22.ST_Rev'!Q44</f>
        <v>273</v>
      </c>
      <c r="EW43" s="33">
        <f>'23.KE_Rev'!N44</f>
        <v>12</v>
      </c>
      <c r="EX43" s="33">
        <f>'24.PL_Rev'!N44</f>
        <v>30</v>
      </c>
      <c r="EY43" s="33">
        <f>'25.OM_Rev'!Q44</f>
        <v>14.5</v>
      </c>
    </row>
    <row r="44" spans="1:155" ht="21.75" x14ac:dyDescent="0.65">
      <c r="A44" s="13"/>
      <c r="B44" s="14"/>
      <c r="C44" s="14">
        <v>7331</v>
      </c>
      <c r="D44" s="10" t="s">
        <v>36</v>
      </c>
      <c r="E44" s="5" t="s">
        <v>83</v>
      </c>
      <c r="F44" s="33">
        <f t="shared" si="0"/>
        <v>575.20000000000005</v>
      </c>
      <c r="G44" s="33">
        <f>'02.PP_Rev'!F45</f>
        <v>0</v>
      </c>
      <c r="H44" s="33">
        <f>'03.KD_Rev'!F45</f>
        <v>11.6</v>
      </c>
      <c r="I44" s="33">
        <f>'04.KC_Rev'!F45</f>
        <v>145</v>
      </c>
      <c r="J44" s="33">
        <f>'05.BT_Rev'!F45</f>
        <v>52</v>
      </c>
      <c r="K44" s="33">
        <f>'06.PV_Rev'!F45</f>
        <v>8</v>
      </c>
      <c r="L44" s="33">
        <f>'07.SR_Rev'!F45</f>
        <v>23</v>
      </c>
      <c r="M44" s="33">
        <f>'08.KT_Rev'!F45</f>
        <v>40.6</v>
      </c>
      <c r="N44" s="33">
        <f>'09.TK_Rev'!F45</f>
        <v>31</v>
      </c>
      <c r="O44" s="33">
        <f>'10.SV_Rev'!F45</f>
        <v>17</v>
      </c>
      <c r="P44" s="33">
        <f>'11.PS_Rev'!F45</f>
        <v>16</v>
      </c>
      <c r="Q44" s="33">
        <f>'12.KCh_Rev'!F45</f>
        <v>12</v>
      </c>
      <c r="R44" s="33">
        <f>'13.KS_Rev'!F45</f>
        <v>35</v>
      </c>
      <c r="S44" s="33">
        <f>'14.KP_Rev'!F45</f>
        <v>18</v>
      </c>
      <c r="T44" s="33">
        <f>'15.PSH_Rev'!F45</f>
        <v>0</v>
      </c>
      <c r="U44" s="33">
        <f>'16.KK_Rev'!F45</f>
        <v>3</v>
      </c>
      <c r="V44" s="33">
        <f>'17.PVH_Rev'!F45</f>
        <v>28.5</v>
      </c>
      <c r="W44" s="33">
        <f>'18.KT_Rev'!F45</f>
        <v>73</v>
      </c>
      <c r="X44" s="33">
        <f>'19.RT_Rev'!F45</f>
        <v>7</v>
      </c>
      <c r="Y44" s="33">
        <f>'20.MD_Rev'!F45</f>
        <v>15</v>
      </c>
      <c r="Z44" s="33">
        <f>'21.BM_Rev'!F45</f>
        <v>14</v>
      </c>
      <c r="AA44" s="33">
        <f>'22.ST_Rev'!F45</f>
        <v>11</v>
      </c>
      <c r="AB44" s="33">
        <f>'23.KE_Rev'!F45</f>
        <v>0</v>
      </c>
      <c r="AC44" s="33">
        <f>'24.PL_Rev'!F45</f>
        <v>10</v>
      </c>
      <c r="AD44" s="33">
        <f>'25.OM_Rev'!F45</f>
        <v>4.5</v>
      </c>
      <c r="AE44" s="33">
        <f t="shared" si="1"/>
        <v>758.6</v>
      </c>
      <c r="AF44" s="33">
        <f>'02.PP_Rev'!G45</f>
        <v>0</v>
      </c>
      <c r="AG44" s="33">
        <f>'03.KD_Rev'!G45</f>
        <v>18</v>
      </c>
      <c r="AH44" s="33">
        <f>'04.KC_Rev'!G45</f>
        <v>245</v>
      </c>
      <c r="AI44" s="33">
        <f>'05.BT_Rev'!G45</f>
        <v>64</v>
      </c>
      <c r="AJ44" s="33">
        <f>'06.PV_Rev'!G45</f>
        <v>10</v>
      </c>
      <c r="AK44" s="33">
        <f>'07.SR_Rev'!G45</f>
        <v>24.5</v>
      </c>
      <c r="AL44" s="33">
        <f>'08.KT_Rev'!G45</f>
        <v>46</v>
      </c>
      <c r="AM44" s="33">
        <f>'09.TK_Rev'!G45</f>
        <v>45</v>
      </c>
      <c r="AN44" s="33">
        <f>'10.SV_Rev'!G45</f>
        <v>17.5</v>
      </c>
      <c r="AO44" s="33">
        <f>'11.PS_Rev'!G45</f>
        <v>18</v>
      </c>
      <c r="AP44" s="33">
        <f>'12.KCh_Rev'!G45</f>
        <v>22</v>
      </c>
      <c r="AQ44" s="33">
        <f>'13.KS_Rev'!G45</f>
        <v>35</v>
      </c>
      <c r="AR44" s="33">
        <f>'14.KP_Rev'!G45</f>
        <v>18</v>
      </c>
      <c r="AS44" s="33">
        <f>'15.PSH_Rev'!G45</f>
        <v>0</v>
      </c>
      <c r="AT44" s="33">
        <f>'16.KK_Rev'!G45</f>
        <v>0.6</v>
      </c>
      <c r="AU44" s="33">
        <f>'17.PVH_Rev'!G45</f>
        <v>28.5</v>
      </c>
      <c r="AV44" s="33">
        <f>'18.KT_Rev'!G45</f>
        <v>85</v>
      </c>
      <c r="AW44" s="33">
        <f>'19.RT_Rev'!G45</f>
        <v>7</v>
      </c>
      <c r="AX44" s="33">
        <f>'20.MD_Rev'!G45</f>
        <v>19</v>
      </c>
      <c r="AY44" s="33">
        <f>'21.BM_Rev'!G45</f>
        <v>30</v>
      </c>
      <c r="AZ44" s="33">
        <f>'22.ST_Rev'!G45</f>
        <v>11</v>
      </c>
      <c r="BA44" s="33">
        <f>'23.KE_Rev'!G45</f>
        <v>0</v>
      </c>
      <c r="BB44" s="33">
        <f>'24.PL_Rev'!G45</f>
        <v>10</v>
      </c>
      <c r="BC44" s="33">
        <f>'25.OM_Rev'!G45</f>
        <v>4.5</v>
      </c>
      <c r="BD44" s="33">
        <f t="shared" si="2"/>
        <v>761.09999999999991</v>
      </c>
      <c r="BE44" s="33">
        <f>'02.PP_Rev'!H45</f>
        <v>0</v>
      </c>
      <c r="BF44" s="33">
        <f>'03.KD_Rev'!H45</f>
        <v>10</v>
      </c>
      <c r="BG44" s="33">
        <f>'04.KC_Rev'!H45</f>
        <v>192.8</v>
      </c>
      <c r="BH44" s="33">
        <f>'05.BT_Rev'!H45</f>
        <v>64</v>
      </c>
      <c r="BI44" s="33">
        <f>'06.PV_Rev'!H45</f>
        <v>18</v>
      </c>
      <c r="BJ44" s="33">
        <f>'07.SR_Rev'!H45</f>
        <v>46.5</v>
      </c>
      <c r="BK44" s="33">
        <f>'08.KT_Rev'!H45</f>
        <v>48</v>
      </c>
      <c r="BL44" s="33">
        <f>'09.TK_Rev'!H45</f>
        <v>45</v>
      </c>
      <c r="BM44" s="33">
        <f>'10.SV_Rev'!H45</f>
        <v>22</v>
      </c>
      <c r="BN44" s="33">
        <f>'11.PS_Rev'!H45</f>
        <v>17</v>
      </c>
      <c r="BO44" s="33">
        <f>'12.KCh_Rev'!H45</f>
        <v>22</v>
      </c>
      <c r="BP44" s="33">
        <f>'13.KS_Rev'!H45</f>
        <v>40</v>
      </c>
      <c r="BQ44" s="33">
        <f>'14.KP_Rev'!H45</f>
        <v>26</v>
      </c>
      <c r="BR44" s="33">
        <f>'15.PSH_Rev'!H45</f>
        <v>2</v>
      </c>
      <c r="BS44" s="33">
        <f>'16.KK_Rev'!H45</f>
        <v>1</v>
      </c>
      <c r="BT44" s="33">
        <f>'17.PVH_Rev'!H45</f>
        <v>44</v>
      </c>
      <c r="BU44" s="33">
        <f>'18.KT_Rev'!H45</f>
        <v>70</v>
      </c>
      <c r="BV44" s="33">
        <f>'19.RT_Rev'!H45</f>
        <v>7</v>
      </c>
      <c r="BW44" s="33">
        <f>'20.MD_Rev'!H45</f>
        <v>23</v>
      </c>
      <c r="BX44" s="33">
        <f>'21.BM_Rev'!H45</f>
        <v>31</v>
      </c>
      <c r="BY44" s="33">
        <f>'22.ST_Rev'!H45</f>
        <v>11</v>
      </c>
      <c r="BZ44" s="33">
        <f>'23.KE_Rev'!H45</f>
        <v>0</v>
      </c>
      <c r="CA44" s="33">
        <f>'24.PL_Rev'!H45</f>
        <v>16.3</v>
      </c>
      <c r="CB44" s="33">
        <f>'25.OM_Rev'!H45</f>
        <v>4.5</v>
      </c>
      <c r="CC44" s="33">
        <f t="shared" si="3"/>
        <v>753.58</v>
      </c>
      <c r="CD44" s="33">
        <f>'02.PP_Rev'!I45</f>
        <v>0</v>
      </c>
      <c r="CE44" s="33">
        <f>'03.KD_Rev'!I45</f>
        <v>10.999999999999998</v>
      </c>
      <c r="CF44" s="33">
        <f>'04.KC_Rev'!I45</f>
        <v>194.99999999999997</v>
      </c>
      <c r="CG44" s="33">
        <f>'05.BT_Rev'!I45</f>
        <v>65.999999999999986</v>
      </c>
      <c r="CH44" s="33">
        <f>'06.PV_Rev'!I45</f>
        <v>10.000000000000002</v>
      </c>
      <c r="CI44" s="33">
        <f>'07.SR_Rev'!I45</f>
        <v>30</v>
      </c>
      <c r="CJ44" s="33">
        <f>'08.KT_Rev'!I45</f>
        <v>48.000000000000007</v>
      </c>
      <c r="CK44" s="33">
        <f>'09.TK_Rev'!I45</f>
        <v>45.000000000000007</v>
      </c>
      <c r="CL44" s="33">
        <f>'10.SV_Rev'!I45</f>
        <v>22.000000000000007</v>
      </c>
      <c r="CM44" s="33">
        <f>'11.PS_Rev'!I45</f>
        <v>17.499999999999996</v>
      </c>
      <c r="CN44" s="33">
        <f>'12.KCh_Rev'!I45</f>
        <v>22.000000000000004</v>
      </c>
      <c r="CO44" s="33">
        <f>'13.KS_Rev'!I45</f>
        <v>40.6</v>
      </c>
      <c r="CP44" s="33">
        <f>'14.KP_Rev'!I45</f>
        <v>30.000000000000004</v>
      </c>
      <c r="CQ44" s="33">
        <f>'15.PSH_Rev'!I45</f>
        <v>2.0000000000000004</v>
      </c>
      <c r="CR44" s="33">
        <f>'16.KK_Rev'!I45</f>
        <v>1.0000000000000002</v>
      </c>
      <c r="CS44" s="33">
        <f>'17.PVH_Rev'!I45</f>
        <v>48.999999999999993</v>
      </c>
      <c r="CT44" s="33">
        <f>'18.KT_Rev'!I45</f>
        <v>55</v>
      </c>
      <c r="CU44" s="33">
        <f>'19.RT_Rev'!I45</f>
        <v>10.000000000000002</v>
      </c>
      <c r="CV44" s="33">
        <f>'20.MD_Rev'!I45</f>
        <v>27.000000000000004</v>
      </c>
      <c r="CW44" s="33">
        <f>'21.BM_Rev'!I45</f>
        <v>29.980000000000004</v>
      </c>
      <c r="CX44" s="33">
        <f>'22.ST_Rev'!I45</f>
        <v>11.000000000000002</v>
      </c>
      <c r="CY44" s="33">
        <f>'23.KE_Rev'!I45</f>
        <v>2</v>
      </c>
      <c r="CZ44" s="33">
        <f>'24.PL_Rev'!I45</f>
        <v>25</v>
      </c>
      <c r="DA44" s="33">
        <f>'25.OM_Rev'!I45</f>
        <v>4.5</v>
      </c>
      <c r="DB44" s="33">
        <f t="shared" si="4"/>
        <v>722.5</v>
      </c>
      <c r="DC44" s="33">
        <f>'02.PP_Rev'!U45</f>
        <v>0</v>
      </c>
      <c r="DD44" s="33">
        <f>'03.KD_Rev'!V45</f>
        <v>11</v>
      </c>
      <c r="DE44" s="33">
        <f>'04.KC_Rev'!AB45</f>
        <v>195</v>
      </c>
      <c r="DF44" s="33">
        <f>'05.BT_Rev'!Y45</f>
        <v>69</v>
      </c>
      <c r="DG44" s="33">
        <f>'06.PV_Rev'!X45</f>
        <v>12</v>
      </c>
      <c r="DH44" s="33">
        <f>'07.SR_Rev'!W45</f>
        <v>29.5</v>
      </c>
      <c r="DI44" s="33">
        <f>'08.KT_Rev'!S45</f>
        <v>60</v>
      </c>
      <c r="DJ44" s="33">
        <f>'09.TK_Rev'!U45</f>
        <v>45</v>
      </c>
      <c r="DK44" s="33">
        <f>'10.SV_Rev'!S45</f>
        <v>15</v>
      </c>
      <c r="DL44" s="33">
        <f>'11.PS_Rev'!Q45</f>
        <v>19</v>
      </c>
      <c r="DM44" s="33">
        <f>'12.KCh_Rev'!S45</f>
        <v>22</v>
      </c>
      <c r="DN44" s="33">
        <f>'13.KS_Rev'!S45</f>
        <v>47</v>
      </c>
      <c r="DO44" s="33">
        <f>'14.KP_Rev'!S45</f>
        <v>10.5</v>
      </c>
      <c r="DP44" s="33">
        <f>'15.PSH_Rev'!O45</f>
        <v>6</v>
      </c>
      <c r="DQ44" s="33">
        <f>'16.KK_Rev'!R45</f>
        <v>1</v>
      </c>
      <c r="DR44" s="33">
        <f>'17.PVH_Rev'!S45</f>
        <v>50</v>
      </c>
      <c r="DS44" s="33">
        <f>'18.KT_Rev'!Q45</f>
        <v>53</v>
      </c>
      <c r="DT44" s="33">
        <f>'19.RT_Rev'!T45</f>
        <v>10</v>
      </c>
      <c r="DU44" s="33">
        <f>'20.MD_Rev'!P45</f>
        <v>25</v>
      </c>
      <c r="DV44" s="33">
        <f>'21.BM_Rev'!T45</f>
        <v>0</v>
      </c>
      <c r="DW44" s="33">
        <f>'22.ST_Rev'!P45</f>
        <v>11</v>
      </c>
      <c r="DX44" s="33">
        <f>'23.KE_Rev'!M45</f>
        <v>2</v>
      </c>
      <c r="DY44" s="33">
        <f>'24.PL_Rev'!M45</f>
        <v>25</v>
      </c>
      <c r="DZ44" s="33">
        <f>'25.OM_Rev'!P45</f>
        <v>4.5</v>
      </c>
      <c r="EA44" s="33">
        <f t="shared" si="5"/>
        <v>647</v>
      </c>
      <c r="EB44" s="33">
        <f>'02.PP_Rev'!AG45</f>
        <v>0</v>
      </c>
      <c r="EC44" s="33">
        <f>'03.KD_Rev'!W45</f>
        <v>11</v>
      </c>
      <c r="ED44" s="33">
        <f>'04.KC_Rev'!AC45</f>
        <v>196</v>
      </c>
      <c r="EE44" s="33">
        <f>'05.BT_Rev'!Z45</f>
        <v>71</v>
      </c>
      <c r="EF44" s="33">
        <f>'06.PV_Rev'!Y45</f>
        <v>15</v>
      </c>
      <c r="EG44" s="33">
        <f>'07.SR_Rev'!X45</f>
        <v>31</v>
      </c>
      <c r="EH44" s="33">
        <f>'08.KT_Rev'!T45</f>
        <v>55</v>
      </c>
      <c r="EI44" s="33">
        <f>'09.TK_Rev'!V45</f>
        <v>45</v>
      </c>
      <c r="EJ44" s="33">
        <f>'10.SV_Rev'!T45</f>
        <v>16</v>
      </c>
      <c r="EK44" s="33">
        <f>'11.PS_Rev'!R45</f>
        <v>18</v>
      </c>
      <c r="EL44" s="33">
        <f>'12.KCh_Rev'!T45</f>
        <v>28</v>
      </c>
      <c r="EM44" s="33">
        <f>'13.KS_Rev'!T45</f>
        <v>42</v>
      </c>
      <c r="EN44" s="33">
        <f>'14.KP_Rev'!T45</f>
        <v>10.5</v>
      </c>
      <c r="EO44" s="33">
        <f>'15.PSH_Rev'!P45</f>
        <v>6.5</v>
      </c>
      <c r="EP44" s="33">
        <f>'16.KK_Rev'!S45</f>
        <v>2</v>
      </c>
      <c r="EQ44" s="33">
        <f>'17.PVH_Rev'!T45</f>
        <v>10</v>
      </c>
      <c r="ER44" s="33">
        <f>'18.KT_Rev'!R45</f>
        <v>14.5</v>
      </c>
      <c r="ES44" s="33">
        <f>'19.RT_Rev'!U45</f>
        <v>10</v>
      </c>
      <c r="ET44" s="33">
        <f>'20.MD_Rev'!Q45</f>
        <v>18</v>
      </c>
      <c r="EU44" s="33">
        <f>'21.BM_Rev'!U45</f>
        <v>0</v>
      </c>
      <c r="EV44" s="33">
        <f>'22.ST_Rev'!Q45</f>
        <v>11</v>
      </c>
      <c r="EW44" s="33">
        <f>'23.KE_Rev'!N45</f>
        <v>2</v>
      </c>
      <c r="EX44" s="33">
        <f>'24.PL_Rev'!N45</f>
        <v>30</v>
      </c>
      <c r="EY44" s="33">
        <f>'25.OM_Rev'!Q45</f>
        <v>4.5</v>
      </c>
    </row>
    <row r="45" spans="1:155" ht="21.75" x14ac:dyDescent="0.65">
      <c r="A45" s="13"/>
      <c r="B45" s="14"/>
      <c r="C45" s="14">
        <v>7332</v>
      </c>
      <c r="D45" s="10" t="s">
        <v>25</v>
      </c>
      <c r="E45" s="5" t="s">
        <v>84</v>
      </c>
      <c r="F45" s="33">
        <f t="shared" si="0"/>
        <v>804.4</v>
      </c>
      <c r="G45" s="33">
        <f>'02.PP_Rev'!F46</f>
        <v>220</v>
      </c>
      <c r="H45" s="33">
        <f>'03.KD_Rev'!F46</f>
        <v>178.9</v>
      </c>
      <c r="I45" s="33">
        <f>'04.KC_Rev'!F46</f>
        <v>0</v>
      </c>
      <c r="J45" s="33">
        <f>'05.BT_Rev'!F46</f>
        <v>270</v>
      </c>
      <c r="K45" s="33">
        <f>'06.PV_Rev'!F46</f>
        <v>0</v>
      </c>
      <c r="L45" s="33">
        <f>'07.SR_Rev'!F46</f>
        <v>0</v>
      </c>
      <c r="M45" s="33">
        <f>'08.KT_Rev'!F46</f>
        <v>0</v>
      </c>
      <c r="N45" s="33">
        <f>'09.TK_Rev'!F46</f>
        <v>10</v>
      </c>
      <c r="O45" s="33">
        <f>'10.SV_Rev'!F46</f>
        <v>0</v>
      </c>
      <c r="P45" s="33">
        <f>'11.PS_Rev'!F46</f>
        <v>0</v>
      </c>
      <c r="Q45" s="33">
        <f>'12.KCh_Rev'!F46</f>
        <v>0</v>
      </c>
      <c r="R45" s="33">
        <f>'13.KS_Rev'!F46</f>
        <v>0</v>
      </c>
      <c r="S45" s="33">
        <f>'14.KP_Rev'!F46</f>
        <v>5</v>
      </c>
      <c r="T45" s="33">
        <f>'15.PSH_Rev'!F46</f>
        <v>0</v>
      </c>
      <c r="U45" s="33">
        <f>'16.KK_Rev'!F46</f>
        <v>45</v>
      </c>
      <c r="V45" s="33">
        <f>'17.PVH_Rev'!F46</f>
        <v>10</v>
      </c>
      <c r="W45" s="33">
        <f>'18.KT_Rev'!F46</f>
        <v>54</v>
      </c>
      <c r="X45" s="33">
        <f>'19.RT_Rev'!F46</f>
        <v>7</v>
      </c>
      <c r="Y45" s="33">
        <f>'20.MD_Rev'!F46</f>
        <v>0</v>
      </c>
      <c r="Z45" s="33">
        <f>'21.BM_Rev'!F46</f>
        <v>0</v>
      </c>
      <c r="AA45" s="33">
        <f>'22.ST_Rev'!F46</f>
        <v>0</v>
      </c>
      <c r="AB45" s="33">
        <f>'23.KE_Rev'!F46</f>
        <v>4.5</v>
      </c>
      <c r="AC45" s="33">
        <f>'24.PL_Rev'!F46</f>
        <v>0</v>
      </c>
      <c r="AD45" s="33">
        <f>'25.OM_Rev'!F46</f>
        <v>0</v>
      </c>
      <c r="AE45" s="33">
        <f t="shared" si="1"/>
        <v>1057</v>
      </c>
      <c r="AF45" s="33">
        <f>'02.PP_Rev'!G46</f>
        <v>451</v>
      </c>
      <c r="AG45" s="33">
        <f>'03.KD_Rev'!G46</f>
        <v>180</v>
      </c>
      <c r="AH45" s="33">
        <f>'04.KC_Rev'!G46</f>
        <v>0</v>
      </c>
      <c r="AI45" s="33">
        <f>'05.BT_Rev'!G46</f>
        <v>270</v>
      </c>
      <c r="AJ45" s="33">
        <f>'06.PV_Rev'!G46</f>
        <v>0</v>
      </c>
      <c r="AK45" s="33">
        <f>'07.SR_Rev'!G46</f>
        <v>0</v>
      </c>
      <c r="AL45" s="33">
        <f>'08.KT_Rev'!G46</f>
        <v>0</v>
      </c>
      <c r="AM45" s="33">
        <f>'09.TK_Rev'!G46</f>
        <v>10</v>
      </c>
      <c r="AN45" s="33">
        <f>'10.SV_Rev'!G46</f>
        <v>0</v>
      </c>
      <c r="AO45" s="33">
        <f>'11.PS_Rev'!G46</f>
        <v>0</v>
      </c>
      <c r="AP45" s="33">
        <f>'12.KCh_Rev'!G46</f>
        <v>0</v>
      </c>
      <c r="AQ45" s="33">
        <f>'13.KS_Rev'!G46</f>
        <v>0</v>
      </c>
      <c r="AR45" s="33">
        <f>'14.KP_Rev'!G46</f>
        <v>1.5</v>
      </c>
      <c r="AS45" s="33">
        <f>'15.PSH_Rev'!G46</f>
        <v>0</v>
      </c>
      <c r="AT45" s="33">
        <f>'16.KK_Rev'!G46</f>
        <v>55</v>
      </c>
      <c r="AU45" s="33">
        <f>'17.PVH_Rev'!G46</f>
        <v>20</v>
      </c>
      <c r="AV45" s="33">
        <f>'18.KT_Rev'!G46</f>
        <v>60</v>
      </c>
      <c r="AW45" s="33">
        <f>'19.RT_Rev'!G46</f>
        <v>5</v>
      </c>
      <c r="AX45" s="33">
        <f>'20.MD_Rev'!G46</f>
        <v>0</v>
      </c>
      <c r="AY45" s="33">
        <f>'21.BM_Rev'!G46</f>
        <v>0</v>
      </c>
      <c r="AZ45" s="33">
        <f>'22.ST_Rev'!G46</f>
        <v>0</v>
      </c>
      <c r="BA45" s="33">
        <f>'23.KE_Rev'!G46</f>
        <v>4.5</v>
      </c>
      <c r="BB45" s="33">
        <f>'24.PL_Rev'!G46</f>
        <v>0</v>
      </c>
      <c r="BC45" s="33">
        <f>'25.OM_Rev'!G46</f>
        <v>0</v>
      </c>
      <c r="BD45" s="33">
        <f t="shared" si="2"/>
        <v>1032.5</v>
      </c>
      <c r="BE45" s="33">
        <f>'02.PP_Rev'!H46</f>
        <v>500</v>
      </c>
      <c r="BF45" s="33">
        <f>'03.KD_Rev'!H46</f>
        <v>173</v>
      </c>
      <c r="BG45" s="33">
        <f>'04.KC_Rev'!H46</f>
        <v>0</v>
      </c>
      <c r="BH45" s="33">
        <f>'05.BT_Rev'!H46</f>
        <v>190</v>
      </c>
      <c r="BI45" s="33">
        <f>'06.PV_Rev'!H46</f>
        <v>0</v>
      </c>
      <c r="BJ45" s="33">
        <f>'07.SR_Rev'!H46</f>
        <v>0</v>
      </c>
      <c r="BK45" s="33">
        <f>'08.KT_Rev'!H46</f>
        <v>0</v>
      </c>
      <c r="BL45" s="33">
        <f>'09.TK_Rev'!H46</f>
        <v>13</v>
      </c>
      <c r="BM45" s="33">
        <f>'10.SV_Rev'!H46</f>
        <v>0</v>
      </c>
      <c r="BN45" s="33">
        <f>'11.PS_Rev'!H46</f>
        <v>0</v>
      </c>
      <c r="BO45" s="33">
        <f>'12.KCh_Rev'!H46</f>
        <v>0</v>
      </c>
      <c r="BP45" s="33">
        <f>'13.KS_Rev'!H46</f>
        <v>0</v>
      </c>
      <c r="BQ45" s="33">
        <f>'14.KP_Rev'!H46</f>
        <v>1.5</v>
      </c>
      <c r="BR45" s="33">
        <f>'15.PSH_Rev'!H46</f>
        <v>0</v>
      </c>
      <c r="BS45" s="33">
        <f>'16.KK_Rev'!H46</f>
        <v>70</v>
      </c>
      <c r="BT45" s="33">
        <f>'17.PVH_Rev'!H46</f>
        <v>20</v>
      </c>
      <c r="BU45" s="33">
        <f>'18.KT_Rev'!H46</f>
        <v>60</v>
      </c>
      <c r="BV45" s="33">
        <f>'19.RT_Rev'!H46</f>
        <v>0</v>
      </c>
      <c r="BW45" s="33">
        <f>'20.MD_Rev'!H46</f>
        <v>0</v>
      </c>
      <c r="BX45" s="33">
        <f>'21.BM_Rev'!H46</f>
        <v>0</v>
      </c>
      <c r="BY45" s="33">
        <f>'22.ST_Rev'!H46</f>
        <v>0</v>
      </c>
      <c r="BZ45" s="33">
        <f>'23.KE_Rev'!H46</f>
        <v>5</v>
      </c>
      <c r="CA45" s="33">
        <f>'24.PL_Rev'!H46</f>
        <v>0</v>
      </c>
      <c r="CB45" s="33">
        <f>'25.OM_Rev'!H46</f>
        <v>0</v>
      </c>
      <c r="CC45" s="33">
        <f t="shared" si="3"/>
        <v>982.5</v>
      </c>
      <c r="CD45" s="33">
        <f>'02.PP_Rev'!I46</f>
        <v>500</v>
      </c>
      <c r="CE45" s="33">
        <f>'03.KD_Rev'!I46</f>
        <v>173</v>
      </c>
      <c r="CF45" s="33">
        <f>'04.KC_Rev'!I46</f>
        <v>0</v>
      </c>
      <c r="CG45" s="33">
        <f>'05.BT_Rev'!I46</f>
        <v>190.00000000000003</v>
      </c>
      <c r="CH45" s="33">
        <f>'06.PV_Rev'!I46</f>
        <v>0</v>
      </c>
      <c r="CI45" s="33">
        <f>'07.SR_Rev'!I46</f>
        <v>0</v>
      </c>
      <c r="CJ45" s="33">
        <f>'08.KT_Rev'!I46</f>
        <v>0</v>
      </c>
      <c r="CK45" s="33">
        <f>'09.TK_Rev'!I46</f>
        <v>13.000000000000002</v>
      </c>
      <c r="CL45" s="33">
        <f>'10.SV_Rev'!I46</f>
        <v>0</v>
      </c>
      <c r="CM45" s="33">
        <f>'11.PS_Rev'!I46</f>
        <v>0</v>
      </c>
      <c r="CN45" s="33">
        <f>'12.KCh_Rev'!I46</f>
        <v>0</v>
      </c>
      <c r="CO45" s="33">
        <f>'13.KS_Rev'!I46</f>
        <v>19.999999999999993</v>
      </c>
      <c r="CP45" s="33">
        <f>'14.KP_Rev'!I46</f>
        <v>1.5000000000000004</v>
      </c>
      <c r="CQ45" s="33">
        <f>'15.PSH_Rev'!I46</f>
        <v>0</v>
      </c>
      <c r="CR45" s="33">
        <f>'16.KK_Rev'!I46</f>
        <v>70.000000000000014</v>
      </c>
      <c r="CS45" s="33">
        <f>'17.PVH_Rev'!I46</f>
        <v>9.9999999999999982</v>
      </c>
      <c r="CT45" s="33">
        <f>'18.KT_Rev'!I46</f>
        <v>0</v>
      </c>
      <c r="CU45" s="33">
        <f>'19.RT_Rev'!I46</f>
        <v>0</v>
      </c>
      <c r="CV45" s="33">
        <f>'20.MD_Rev'!I46</f>
        <v>0</v>
      </c>
      <c r="CW45" s="33">
        <f>'21.BM_Rev'!I46</f>
        <v>0</v>
      </c>
      <c r="CX45" s="33">
        <f>'22.ST_Rev'!I46</f>
        <v>0</v>
      </c>
      <c r="CY45" s="33">
        <f>'23.KE_Rev'!I46</f>
        <v>5</v>
      </c>
      <c r="CZ45" s="33">
        <f>'24.PL_Rev'!I46</f>
        <v>0</v>
      </c>
      <c r="DA45" s="33">
        <f>'25.OM_Rev'!I46</f>
        <v>0</v>
      </c>
      <c r="DB45" s="33">
        <f t="shared" si="4"/>
        <v>1212</v>
      </c>
      <c r="DC45" s="33">
        <f>'02.PP_Rev'!U46</f>
        <v>696</v>
      </c>
      <c r="DD45" s="33">
        <f>'03.KD_Rev'!V46</f>
        <v>166</v>
      </c>
      <c r="DE45" s="33">
        <f>'04.KC_Rev'!AB46</f>
        <v>0</v>
      </c>
      <c r="DF45" s="33">
        <f>'05.BT_Rev'!Y46</f>
        <v>210</v>
      </c>
      <c r="DG45" s="33">
        <f>'06.PV_Rev'!X46</f>
        <v>0</v>
      </c>
      <c r="DH45" s="33">
        <f>'07.SR_Rev'!W46</f>
        <v>0</v>
      </c>
      <c r="DI45" s="33">
        <f>'08.KT_Rev'!S46</f>
        <v>0</v>
      </c>
      <c r="DJ45" s="33">
        <f>'09.TK_Rev'!U46</f>
        <v>13</v>
      </c>
      <c r="DK45" s="33">
        <f>'10.SV_Rev'!S46</f>
        <v>0</v>
      </c>
      <c r="DL45" s="33">
        <f>'11.PS_Rev'!Q46</f>
        <v>0</v>
      </c>
      <c r="DM45" s="33">
        <f>'12.KCh_Rev'!S46</f>
        <v>0</v>
      </c>
      <c r="DN45" s="33">
        <f>'13.KS_Rev'!S46</f>
        <v>20</v>
      </c>
      <c r="DO45" s="33">
        <f>'14.KP_Rev'!S46</f>
        <v>2</v>
      </c>
      <c r="DP45" s="33">
        <f>'15.PSH_Rev'!O46</f>
        <v>0</v>
      </c>
      <c r="DQ45" s="33">
        <f>'16.KK_Rev'!R46</f>
        <v>80</v>
      </c>
      <c r="DR45" s="33">
        <f>'17.PVH_Rev'!S46</f>
        <v>20</v>
      </c>
      <c r="DS45" s="33">
        <f>'18.KT_Rev'!Q46</f>
        <v>0</v>
      </c>
      <c r="DT45" s="33">
        <f>'19.RT_Rev'!T46</f>
        <v>0</v>
      </c>
      <c r="DU45" s="33">
        <f>'20.MD_Rev'!P46</f>
        <v>0</v>
      </c>
      <c r="DV45" s="33">
        <f>'21.BM_Rev'!T46</f>
        <v>0</v>
      </c>
      <c r="DW45" s="33">
        <f>'22.ST_Rev'!P46</f>
        <v>0</v>
      </c>
      <c r="DX45" s="33">
        <f>'23.KE_Rev'!M46</f>
        <v>5</v>
      </c>
      <c r="DY45" s="33">
        <f>'24.PL_Rev'!M46</f>
        <v>0</v>
      </c>
      <c r="DZ45" s="33">
        <f>'25.OM_Rev'!P46</f>
        <v>0</v>
      </c>
      <c r="EA45" s="33">
        <f t="shared" si="5"/>
        <v>1332</v>
      </c>
      <c r="EB45" s="33">
        <f>'02.PP_Rev'!AG46</f>
        <v>800</v>
      </c>
      <c r="EC45" s="33">
        <f>'03.KD_Rev'!W46</f>
        <v>165</v>
      </c>
      <c r="ED45" s="33">
        <f>'04.KC_Rev'!AC46</f>
        <v>0</v>
      </c>
      <c r="EE45" s="33">
        <f>'05.BT_Rev'!Z46</f>
        <v>210</v>
      </c>
      <c r="EF45" s="33">
        <f>'06.PV_Rev'!Y46</f>
        <v>0</v>
      </c>
      <c r="EG45" s="33">
        <f>'07.SR_Rev'!X46</f>
        <v>0</v>
      </c>
      <c r="EH45" s="33">
        <f>'08.KT_Rev'!T46</f>
        <v>0</v>
      </c>
      <c r="EI45" s="33">
        <f>'09.TK_Rev'!V46</f>
        <v>10</v>
      </c>
      <c r="EJ45" s="33">
        <f>'10.SV_Rev'!T46</f>
        <v>0</v>
      </c>
      <c r="EK45" s="33">
        <f>'11.PS_Rev'!R46</f>
        <v>0</v>
      </c>
      <c r="EL45" s="33">
        <f>'12.KCh_Rev'!T46</f>
        <v>0</v>
      </c>
      <c r="EM45" s="33">
        <f>'13.KS_Rev'!T46</f>
        <v>20</v>
      </c>
      <c r="EN45" s="33">
        <f>'14.KP_Rev'!T46</f>
        <v>2</v>
      </c>
      <c r="EO45" s="33">
        <f>'15.PSH_Rev'!P46</f>
        <v>0</v>
      </c>
      <c r="EP45" s="33">
        <f>'16.KK_Rev'!S46</f>
        <v>100</v>
      </c>
      <c r="EQ45" s="33">
        <f>'17.PVH_Rev'!T46</f>
        <v>20</v>
      </c>
      <c r="ER45" s="33">
        <f>'18.KT_Rev'!R46</f>
        <v>0</v>
      </c>
      <c r="ES45" s="33">
        <f>'19.RT_Rev'!U46</f>
        <v>0</v>
      </c>
      <c r="ET45" s="33">
        <f>'20.MD_Rev'!Q46</f>
        <v>0</v>
      </c>
      <c r="EU45" s="33">
        <f>'21.BM_Rev'!U46</f>
        <v>0</v>
      </c>
      <c r="EV45" s="33">
        <f>'22.ST_Rev'!Q46</f>
        <v>0</v>
      </c>
      <c r="EW45" s="33">
        <f>'23.KE_Rev'!N46</f>
        <v>5</v>
      </c>
      <c r="EX45" s="33">
        <f>'24.PL_Rev'!N46</f>
        <v>0</v>
      </c>
      <c r="EY45" s="33">
        <f>'25.OM_Rev'!Q46</f>
        <v>0</v>
      </c>
    </row>
    <row r="46" spans="1:155" ht="21.75" x14ac:dyDescent="0.65">
      <c r="A46" s="13"/>
      <c r="B46" s="14"/>
      <c r="C46" s="14">
        <v>7333</v>
      </c>
      <c r="D46" s="10" t="s">
        <v>37</v>
      </c>
      <c r="E46" s="5" t="s">
        <v>87</v>
      </c>
      <c r="F46" s="33">
        <f t="shared" si="0"/>
        <v>1141.7</v>
      </c>
      <c r="G46" s="33">
        <f>'02.PP_Rev'!F47</f>
        <v>70</v>
      </c>
      <c r="H46" s="33">
        <f>'03.KD_Rev'!F47</f>
        <v>519.5</v>
      </c>
      <c r="I46" s="33">
        <f>'04.KC_Rev'!F47</f>
        <v>380</v>
      </c>
      <c r="J46" s="33">
        <f>'05.BT_Rev'!F47</f>
        <v>0</v>
      </c>
      <c r="K46" s="33">
        <f>'06.PV_Rev'!F47</f>
        <v>33</v>
      </c>
      <c r="L46" s="33">
        <f>'07.SR_Rev'!F47</f>
        <v>0</v>
      </c>
      <c r="M46" s="33">
        <f>'08.KT_Rev'!F47</f>
        <v>0</v>
      </c>
      <c r="N46" s="33">
        <f>'09.TK_Rev'!F47</f>
        <v>0</v>
      </c>
      <c r="O46" s="33">
        <f>'10.SV_Rev'!F47</f>
        <v>0</v>
      </c>
      <c r="P46" s="33">
        <f>'11.PS_Rev'!F47</f>
        <v>0</v>
      </c>
      <c r="Q46" s="33">
        <f>'12.KCh_Rev'!F47</f>
        <v>9.1999999999999993</v>
      </c>
      <c r="R46" s="33">
        <f>'13.KS_Rev'!F47</f>
        <v>0</v>
      </c>
      <c r="S46" s="33">
        <f>'14.KP_Rev'!F47</f>
        <v>0</v>
      </c>
      <c r="T46" s="33">
        <f>'15.PSH_Rev'!F47</f>
        <v>0</v>
      </c>
      <c r="U46" s="33">
        <f>'16.KK_Rev'!F47</f>
        <v>0</v>
      </c>
      <c r="V46" s="33">
        <f>'17.PVH_Rev'!F47</f>
        <v>15</v>
      </c>
      <c r="W46" s="33">
        <f>'18.KT_Rev'!F47</f>
        <v>98</v>
      </c>
      <c r="X46" s="33">
        <f>'19.RT_Rev'!F47</f>
        <v>0</v>
      </c>
      <c r="Y46" s="33">
        <f>'20.MD_Rev'!F47</f>
        <v>0</v>
      </c>
      <c r="Z46" s="33">
        <f>'21.BM_Rev'!F47</f>
        <v>0</v>
      </c>
      <c r="AA46" s="33">
        <f>'22.ST_Rev'!F47</f>
        <v>17</v>
      </c>
      <c r="AB46" s="33">
        <f>'23.KE_Rev'!F47</f>
        <v>0</v>
      </c>
      <c r="AC46" s="33">
        <f>'24.PL_Rev'!F47</f>
        <v>0</v>
      </c>
      <c r="AD46" s="33">
        <f>'25.OM_Rev'!F47</f>
        <v>0</v>
      </c>
      <c r="AE46" s="33">
        <f t="shared" si="1"/>
        <v>1219.7</v>
      </c>
      <c r="AF46" s="33">
        <f>'02.PP_Rev'!G47</f>
        <v>70</v>
      </c>
      <c r="AG46" s="33">
        <f>'03.KD_Rev'!G47</f>
        <v>544</v>
      </c>
      <c r="AH46" s="33">
        <f>'04.KC_Rev'!G47</f>
        <v>427</v>
      </c>
      <c r="AI46" s="33">
        <f>'05.BT_Rev'!G47</f>
        <v>0</v>
      </c>
      <c r="AJ46" s="33">
        <f>'06.PV_Rev'!G47</f>
        <v>33</v>
      </c>
      <c r="AK46" s="33">
        <f>'07.SR_Rev'!G47</f>
        <v>0</v>
      </c>
      <c r="AL46" s="33">
        <f>'08.KT_Rev'!G47</f>
        <v>0</v>
      </c>
      <c r="AM46" s="33">
        <f>'09.TK_Rev'!G47</f>
        <v>0</v>
      </c>
      <c r="AN46" s="33">
        <f>'10.SV_Rev'!G47</f>
        <v>0</v>
      </c>
      <c r="AO46" s="33">
        <f>'11.PS_Rev'!G47</f>
        <v>0</v>
      </c>
      <c r="AP46" s="33">
        <f>'12.KCh_Rev'!G47</f>
        <v>9.1999999999999993</v>
      </c>
      <c r="AQ46" s="33">
        <f>'13.KS_Rev'!G47</f>
        <v>0</v>
      </c>
      <c r="AR46" s="33">
        <f>'14.KP_Rev'!G47</f>
        <v>0</v>
      </c>
      <c r="AS46" s="33">
        <f>'15.PSH_Rev'!G47</f>
        <v>0</v>
      </c>
      <c r="AT46" s="33">
        <f>'16.KK_Rev'!G47</f>
        <v>0</v>
      </c>
      <c r="AU46" s="33">
        <f>'17.PVH_Rev'!G47</f>
        <v>9.5</v>
      </c>
      <c r="AV46" s="33">
        <f>'18.KT_Rev'!G47</f>
        <v>98</v>
      </c>
      <c r="AW46" s="33">
        <f>'19.RT_Rev'!G47</f>
        <v>4</v>
      </c>
      <c r="AX46" s="33">
        <f>'20.MD_Rev'!G47</f>
        <v>0</v>
      </c>
      <c r="AY46" s="33">
        <f>'21.BM_Rev'!G47</f>
        <v>0</v>
      </c>
      <c r="AZ46" s="33">
        <f>'22.ST_Rev'!G47</f>
        <v>25</v>
      </c>
      <c r="BA46" s="33">
        <f>'23.KE_Rev'!G47</f>
        <v>0</v>
      </c>
      <c r="BB46" s="33">
        <f>'24.PL_Rev'!G47</f>
        <v>0</v>
      </c>
      <c r="BC46" s="33">
        <f>'25.OM_Rev'!G47</f>
        <v>0</v>
      </c>
      <c r="BD46" s="33">
        <f t="shared" si="2"/>
        <v>1199.9000000000001</v>
      </c>
      <c r="BE46" s="33">
        <f>'02.PP_Rev'!H47</f>
        <v>75</v>
      </c>
      <c r="BF46" s="33">
        <f>'03.KD_Rev'!H47</f>
        <v>517</v>
      </c>
      <c r="BG46" s="33">
        <f>'04.KC_Rev'!H47</f>
        <v>427.2</v>
      </c>
      <c r="BH46" s="33">
        <f>'05.BT_Rev'!H47</f>
        <v>0</v>
      </c>
      <c r="BI46" s="33">
        <f>'06.PV_Rev'!H47</f>
        <v>33</v>
      </c>
      <c r="BJ46" s="33">
        <f>'07.SR_Rev'!H47</f>
        <v>0</v>
      </c>
      <c r="BK46" s="33">
        <f>'08.KT_Rev'!H47</f>
        <v>0</v>
      </c>
      <c r="BL46" s="33">
        <f>'09.TK_Rev'!H47</f>
        <v>0</v>
      </c>
      <c r="BM46" s="33">
        <f>'10.SV_Rev'!H47</f>
        <v>0</v>
      </c>
      <c r="BN46" s="33">
        <f>'11.PS_Rev'!H47</f>
        <v>0</v>
      </c>
      <c r="BO46" s="33">
        <f>'12.KCh_Rev'!H47</f>
        <v>9.1999999999999993</v>
      </c>
      <c r="BP46" s="33">
        <f>'13.KS_Rev'!H47</f>
        <v>0</v>
      </c>
      <c r="BQ46" s="33">
        <f>'14.KP_Rev'!H47</f>
        <v>0</v>
      </c>
      <c r="BR46" s="33">
        <f>'15.PSH_Rev'!H47</f>
        <v>0</v>
      </c>
      <c r="BS46" s="33">
        <f>'16.KK_Rev'!H47</f>
        <v>0</v>
      </c>
      <c r="BT46" s="33">
        <f>'17.PVH_Rev'!H47</f>
        <v>0</v>
      </c>
      <c r="BU46" s="33">
        <f>'18.KT_Rev'!H47</f>
        <v>100</v>
      </c>
      <c r="BV46" s="33">
        <f>'19.RT_Rev'!H47</f>
        <v>8.5</v>
      </c>
      <c r="BW46" s="33">
        <f>'20.MD_Rev'!H47</f>
        <v>0</v>
      </c>
      <c r="BX46" s="33">
        <f>'21.BM_Rev'!H47</f>
        <v>0</v>
      </c>
      <c r="BY46" s="33">
        <f>'22.ST_Rev'!H47</f>
        <v>30</v>
      </c>
      <c r="BZ46" s="33">
        <f>'23.KE_Rev'!H47</f>
        <v>0</v>
      </c>
      <c r="CA46" s="33">
        <f>'24.PL_Rev'!H47</f>
        <v>0</v>
      </c>
      <c r="CB46" s="33">
        <f>'25.OM_Rev'!H47</f>
        <v>0</v>
      </c>
      <c r="CC46" s="33">
        <f t="shared" si="3"/>
        <v>1260.2</v>
      </c>
      <c r="CD46" s="33">
        <f>'02.PP_Rev'!I47</f>
        <v>148.99999999999997</v>
      </c>
      <c r="CE46" s="33">
        <f>'03.KD_Rev'!I47</f>
        <v>369.99999999999994</v>
      </c>
      <c r="CF46" s="33">
        <f>'04.KC_Rev'!I47</f>
        <v>445.00000000000006</v>
      </c>
      <c r="CG46" s="33">
        <f>'05.BT_Rev'!I47</f>
        <v>0</v>
      </c>
      <c r="CH46" s="33">
        <f>'06.PV_Rev'!I47</f>
        <v>27.000000000000007</v>
      </c>
      <c r="CI46" s="33">
        <f>'07.SR_Rev'!I47</f>
        <v>0</v>
      </c>
      <c r="CJ46" s="33">
        <f>'08.KT_Rev'!I47</f>
        <v>0</v>
      </c>
      <c r="CK46" s="33">
        <f>'09.TK_Rev'!I47</f>
        <v>0</v>
      </c>
      <c r="CL46" s="33">
        <f>'10.SV_Rev'!I47</f>
        <v>0</v>
      </c>
      <c r="CM46" s="33">
        <f>'11.PS_Rev'!I47</f>
        <v>0</v>
      </c>
      <c r="CN46" s="33">
        <f>'12.KCh_Rev'!I47</f>
        <v>9.2000000000000011</v>
      </c>
      <c r="CO46" s="33">
        <f>'13.KS_Rev'!I47</f>
        <v>0</v>
      </c>
      <c r="CP46" s="33">
        <f>'14.KP_Rev'!I47</f>
        <v>0</v>
      </c>
      <c r="CQ46" s="33">
        <f>'15.PSH_Rev'!I47</f>
        <v>0</v>
      </c>
      <c r="CR46" s="33">
        <f>'16.KK_Rev'!I47</f>
        <v>0</v>
      </c>
      <c r="CS46" s="33">
        <f>'17.PVH_Rev'!I47</f>
        <v>0</v>
      </c>
      <c r="CT46" s="33">
        <f>'18.KT_Rev'!I47</f>
        <v>126</v>
      </c>
      <c r="CU46" s="33">
        <f>'19.RT_Rev'!I47</f>
        <v>34</v>
      </c>
      <c r="CV46" s="33">
        <f>'20.MD_Rev'!I47</f>
        <v>0</v>
      </c>
      <c r="CW46" s="33">
        <f>'21.BM_Rev'!I47</f>
        <v>0</v>
      </c>
      <c r="CX46" s="33">
        <f>'22.ST_Rev'!I47</f>
        <v>100</v>
      </c>
      <c r="CY46" s="33">
        <f>'23.KE_Rev'!I47</f>
        <v>0</v>
      </c>
      <c r="CZ46" s="33">
        <f>'24.PL_Rev'!I47</f>
        <v>0</v>
      </c>
      <c r="DA46" s="33">
        <f>'25.OM_Rev'!I47</f>
        <v>0</v>
      </c>
      <c r="DB46" s="33">
        <f t="shared" si="4"/>
        <v>1265.3</v>
      </c>
      <c r="DC46" s="33">
        <f>'02.PP_Rev'!U47</f>
        <v>135</v>
      </c>
      <c r="DD46" s="33">
        <f>'03.KD_Rev'!V47</f>
        <v>360</v>
      </c>
      <c r="DE46" s="33">
        <f>'04.KC_Rev'!AB47</f>
        <v>455</v>
      </c>
      <c r="DF46" s="33">
        <f>'05.BT_Rev'!Y47</f>
        <v>0</v>
      </c>
      <c r="DG46" s="33">
        <f>'06.PV_Rev'!X47</f>
        <v>33</v>
      </c>
      <c r="DH46" s="33">
        <f>'07.SR_Rev'!W47</f>
        <v>0</v>
      </c>
      <c r="DI46" s="33">
        <f>'08.KT_Rev'!S47</f>
        <v>0</v>
      </c>
      <c r="DJ46" s="33">
        <f>'09.TK_Rev'!U47</f>
        <v>0</v>
      </c>
      <c r="DK46" s="33">
        <f>'10.SV_Rev'!S47</f>
        <v>0</v>
      </c>
      <c r="DL46" s="33">
        <f>'11.PS_Rev'!Q47</f>
        <v>0</v>
      </c>
      <c r="DM46" s="33">
        <f>'12.KCh_Rev'!S47</f>
        <v>9.3000000000000007</v>
      </c>
      <c r="DN46" s="33">
        <f>'13.KS_Rev'!S47</f>
        <v>0</v>
      </c>
      <c r="DO46" s="33">
        <f>'14.KP_Rev'!S47</f>
        <v>0</v>
      </c>
      <c r="DP46" s="33">
        <f>'15.PSH_Rev'!O47</f>
        <v>0</v>
      </c>
      <c r="DQ46" s="33">
        <f>'16.KK_Rev'!R47</f>
        <v>6</v>
      </c>
      <c r="DR46" s="33">
        <f>'17.PVH_Rev'!S47</f>
        <v>0</v>
      </c>
      <c r="DS46" s="33">
        <f>'18.KT_Rev'!Q47</f>
        <v>130</v>
      </c>
      <c r="DT46" s="33">
        <f>'19.RT_Rev'!T47</f>
        <v>31</v>
      </c>
      <c r="DU46" s="33">
        <f>'20.MD_Rev'!P47</f>
        <v>0</v>
      </c>
      <c r="DV46" s="33">
        <f>'21.BM_Rev'!T47</f>
        <v>0</v>
      </c>
      <c r="DW46" s="33">
        <f>'22.ST_Rev'!P47</f>
        <v>106</v>
      </c>
      <c r="DX46" s="33">
        <f>'23.KE_Rev'!M47</f>
        <v>0</v>
      </c>
      <c r="DY46" s="33">
        <f>'24.PL_Rev'!M47</f>
        <v>0</v>
      </c>
      <c r="DZ46" s="33">
        <f>'25.OM_Rev'!P47</f>
        <v>0</v>
      </c>
      <c r="EA46" s="33">
        <f t="shared" si="5"/>
        <v>1264.5</v>
      </c>
      <c r="EB46" s="33">
        <f>'02.PP_Rev'!AG47</f>
        <v>135</v>
      </c>
      <c r="EC46" s="33">
        <f>'03.KD_Rev'!W47</f>
        <v>358</v>
      </c>
      <c r="ED46" s="33">
        <f>'04.KC_Rev'!AC47</f>
        <v>455</v>
      </c>
      <c r="EE46" s="33">
        <f>'05.BT_Rev'!Z47</f>
        <v>0</v>
      </c>
      <c r="EF46" s="33">
        <f>'06.PV_Rev'!Y47</f>
        <v>33</v>
      </c>
      <c r="EG46" s="33">
        <f>'07.SR_Rev'!X47</f>
        <v>0</v>
      </c>
      <c r="EH46" s="33">
        <f>'08.KT_Rev'!T47</f>
        <v>0</v>
      </c>
      <c r="EI46" s="33">
        <f>'09.TK_Rev'!V47</f>
        <v>0</v>
      </c>
      <c r="EJ46" s="33">
        <f>'10.SV_Rev'!T47</f>
        <v>0</v>
      </c>
      <c r="EK46" s="33">
        <f>'11.PS_Rev'!R47</f>
        <v>0</v>
      </c>
      <c r="EL46" s="33">
        <f>'12.KCh_Rev'!T47</f>
        <v>10</v>
      </c>
      <c r="EM46" s="33">
        <f>'13.KS_Rev'!T47</f>
        <v>0</v>
      </c>
      <c r="EN46" s="33">
        <f>'14.KP_Rev'!T47</f>
        <v>0</v>
      </c>
      <c r="EO46" s="33">
        <f>'15.PSH_Rev'!P47</f>
        <v>0</v>
      </c>
      <c r="EP46" s="33">
        <f>'16.KK_Rev'!S47</f>
        <v>0</v>
      </c>
      <c r="EQ46" s="33">
        <f>'17.PVH_Rev'!T47</f>
        <v>0</v>
      </c>
      <c r="ER46" s="33">
        <f>'18.KT_Rev'!R47</f>
        <v>117.5</v>
      </c>
      <c r="ES46" s="33">
        <f>'19.RT_Rev'!U47</f>
        <v>50</v>
      </c>
      <c r="ET46" s="33">
        <f>'20.MD_Rev'!Q47</f>
        <v>0</v>
      </c>
      <c r="EU46" s="33">
        <f>'21.BM_Rev'!U47</f>
        <v>0</v>
      </c>
      <c r="EV46" s="33">
        <f>'22.ST_Rev'!Q47</f>
        <v>106</v>
      </c>
      <c r="EW46" s="33">
        <f>'23.KE_Rev'!N47</f>
        <v>0</v>
      </c>
      <c r="EX46" s="33">
        <f>'24.PL_Rev'!N47</f>
        <v>0</v>
      </c>
      <c r="EY46" s="33">
        <f>'25.OM_Rev'!Q47</f>
        <v>0</v>
      </c>
    </row>
    <row r="47" spans="1:155" ht="21.75" x14ac:dyDescent="0.65">
      <c r="A47" s="13"/>
      <c r="B47" s="14"/>
      <c r="C47" s="14">
        <v>7334</v>
      </c>
      <c r="D47" s="10" t="s">
        <v>38</v>
      </c>
      <c r="E47" s="5" t="s">
        <v>86</v>
      </c>
      <c r="F47" s="33">
        <f t="shared" si="0"/>
        <v>150</v>
      </c>
      <c r="G47" s="33">
        <f>'02.PP_Rev'!F48</f>
        <v>62</v>
      </c>
      <c r="H47" s="33">
        <f>'03.KD_Rev'!F48</f>
        <v>7</v>
      </c>
      <c r="I47" s="33">
        <f>'04.KC_Rev'!F48</f>
        <v>0</v>
      </c>
      <c r="J47" s="33">
        <f>'05.BT_Rev'!F48</f>
        <v>50</v>
      </c>
      <c r="K47" s="33">
        <f>'06.PV_Rev'!F48</f>
        <v>0</v>
      </c>
      <c r="L47" s="33">
        <f>'07.SR_Rev'!F48</f>
        <v>0</v>
      </c>
      <c r="M47" s="33">
        <f>'08.KT_Rev'!F48</f>
        <v>0</v>
      </c>
      <c r="N47" s="33">
        <f>'09.TK_Rev'!F48</f>
        <v>0</v>
      </c>
      <c r="O47" s="33">
        <f>'10.SV_Rev'!F48</f>
        <v>0</v>
      </c>
      <c r="P47" s="33">
        <f>'11.PS_Rev'!F48</f>
        <v>0</v>
      </c>
      <c r="Q47" s="33">
        <f>'12.KCh_Rev'!F48</f>
        <v>30</v>
      </c>
      <c r="R47" s="33">
        <f>'13.KS_Rev'!F48</f>
        <v>0</v>
      </c>
      <c r="S47" s="33">
        <f>'14.KP_Rev'!F48</f>
        <v>0</v>
      </c>
      <c r="T47" s="33">
        <f>'15.PSH_Rev'!F48</f>
        <v>0</v>
      </c>
      <c r="U47" s="33">
        <f>'16.KK_Rev'!F48</f>
        <v>0</v>
      </c>
      <c r="V47" s="33">
        <f>'17.PVH_Rev'!F48</f>
        <v>1</v>
      </c>
      <c r="W47" s="33">
        <f>'18.KT_Rev'!F48</f>
        <v>0</v>
      </c>
      <c r="X47" s="33">
        <f>'19.RT_Rev'!F48</f>
        <v>0</v>
      </c>
      <c r="Y47" s="33">
        <f>'20.MD_Rev'!F48</f>
        <v>0</v>
      </c>
      <c r="Z47" s="33">
        <f>'21.BM_Rev'!F48</f>
        <v>0</v>
      </c>
      <c r="AA47" s="33">
        <f>'22.ST_Rev'!F48</f>
        <v>0</v>
      </c>
      <c r="AB47" s="33">
        <f>'23.KE_Rev'!F48</f>
        <v>0</v>
      </c>
      <c r="AC47" s="33">
        <f>'24.PL_Rev'!F48</f>
        <v>0</v>
      </c>
      <c r="AD47" s="33">
        <f>'25.OM_Rev'!F48</f>
        <v>0</v>
      </c>
      <c r="AE47" s="33">
        <f t="shared" si="1"/>
        <v>128.6</v>
      </c>
      <c r="AF47" s="33">
        <f>'02.PP_Rev'!G48</f>
        <v>62</v>
      </c>
      <c r="AG47" s="33">
        <f>'03.KD_Rev'!G48</f>
        <v>7</v>
      </c>
      <c r="AH47" s="33">
        <f>'04.KC_Rev'!G48</f>
        <v>0</v>
      </c>
      <c r="AI47" s="33">
        <f>'05.BT_Rev'!G48</f>
        <v>50</v>
      </c>
      <c r="AJ47" s="33">
        <f>'06.PV_Rev'!G48</f>
        <v>0</v>
      </c>
      <c r="AK47" s="33">
        <f>'07.SR_Rev'!G48</f>
        <v>0</v>
      </c>
      <c r="AL47" s="33">
        <f>'08.KT_Rev'!G48</f>
        <v>0</v>
      </c>
      <c r="AM47" s="33">
        <f>'09.TK_Rev'!G48</f>
        <v>0</v>
      </c>
      <c r="AN47" s="33">
        <f>'10.SV_Rev'!G48</f>
        <v>0</v>
      </c>
      <c r="AO47" s="33">
        <f>'11.PS_Rev'!G48</f>
        <v>0</v>
      </c>
      <c r="AP47" s="33">
        <f>'12.KCh_Rev'!G48</f>
        <v>9.6</v>
      </c>
      <c r="AQ47" s="33">
        <f>'13.KS_Rev'!G48</f>
        <v>0</v>
      </c>
      <c r="AR47" s="33">
        <f>'14.KP_Rev'!G48</f>
        <v>0</v>
      </c>
      <c r="AS47" s="33">
        <f>'15.PSH_Rev'!G48</f>
        <v>0</v>
      </c>
      <c r="AT47" s="33">
        <f>'16.KK_Rev'!G48</f>
        <v>0</v>
      </c>
      <c r="AU47" s="33">
        <f>'17.PVH_Rev'!G48</f>
        <v>0</v>
      </c>
      <c r="AV47" s="33">
        <f>'18.KT_Rev'!G48</f>
        <v>0</v>
      </c>
      <c r="AW47" s="33">
        <f>'19.RT_Rev'!G48</f>
        <v>0</v>
      </c>
      <c r="AX47" s="33">
        <f>'20.MD_Rev'!G48</f>
        <v>0</v>
      </c>
      <c r="AY47" s="33">
        <f>'21.BM_Rev'!G48</f>
        <v>0</v>
      </c>
      <c r="AZ47" s="33">
        <f>'22.ST_Rev'!G48</f>
        <v>0</v>
      </c>
      <c r="BA47" s="33">
        <f>'23.KE_Rev'!G48</f>
        <v>0</v>
      </c>
      <c r="BB47" s="33">
        <f>'24.PL_Rev'!G48</f>
        <v>0</v>
      </c>
      <c r="BC47" s="33">
        <f>'25.OM_Rev'!G48</f>
        <v>0</v>
      </c>
      <c r="BD47" s="33">
        <f t="shared" si="2"/>
        <v>129.69999999999999</v>
      </c>
      <c r="BE47" s="33">
        <f>'02.PP_Rev'!H48</f>
        <v>63</v>
      </c>
      <c r="BF47" s="33">
        <f>'03.KD_Rev'!H48</f>
        <v>7</v>
      </c>
      <c r="BG47" s="33">
        <f>'04.KC_Rev'!H48</f>
        <v>0</v>
      </c>
      <c r="BH47" s="33">
        <f>'05.BT_Rev'!H48</f>
        <v>50</v>
      </c>
      <c r="BI47" s="33">
        <f>'06.PV_Rev'!H48</f>
        <v>0</v>
      </c>
      <c r="BJ47" s="33">
        <f>'07.SR_Rev'!H48</f>
        <v>0</v>
      </c>
      <c r="BK47" s="33">
        <f>'08.KT_Rev'!H48</f>
        <v>0</v>
      </c>
      <c r="BL47" s="33">
        <f>'09.TK_Rev'!H48</f>
        <v>0</v>
      </c>
      <c r="BM47" s="33">
        <f>'10.SV_Rev'!H48</f>
        <v>0</v>
      </c>
      <c r="BN47" s="33">
        <f>'11.PS_Rev'!H48</f>
        <v>0</v>
      </c>
      <c r="BO47" s="33">
        <f>'12.KCh_Rev'!H48</f>
        <v>9.6999999999999993</v>
      </c>
      <c r="BP47" s="33">
        <f>'13.KS_Rev'!H48</f>
        <v>0</v>
      </c>
      <c r="BQ47" s="33">
        <f>'14.KP_Rev'!H48</f>
        <v>0</v>
      </c>
      <c r="BR47" s="33">
        <f>'15.PSH_Rev'!H48</f>
        <v>0</v>
      </c>
      <c r="BS47" s="33">
        <f>'16.KK_Rev'!H48</f>
        <v>0</v>
      </c>
      <c r="BT47" s="33">
        <f>'17.PVH_Rev'!H48</f>
        <v>0</v>
      </c>
      <c r="BU47" s="33">
        <f>'18.KT_Rev'!H48</f>
        <v>0</v>
      </c>
      <c r="BV47" s="33">
        <f>'19.RT_Rev'!H48</f>
        <v>0</v>
      </c>
      <c r="BW47" s="33">
        <f>'20.MD_Rev'!H48</f>
        <v>0</v>
      </c>
      <c r="BX47" s="33">
        <f>'21.BM_Rev'!H48</f>
        <v>0</v>
      </c>
      <c r="BY47" s="33">
        <f>'22.ST_Rev'!H48</f>
        <v>0</v>
      </c>
      <c r="BZ47" s="33">
        <f>'23.KE_Rev'!H48</f>
        <v>0</v>
      </c>
      <c r="CA47" s="33">
        <f>'24.PL_Rev'!H48</f>
        <v>0</v>
      </c>
      <c r="CB47" s="33">
        <f>'25.OM_Rev'!H48</f>
        <v>0</v>
      </c>
      <c r="CC47" s="33">
        <f t="shared" si="3"/>
        <v>130.19999999999996</v>
      </c>
      <c r="CD47" s="33">
        <f>'02.PP_Rev'!I48</f>
        <v>69.999999999999986</v>
      </c>
      <c r="CE47" s="33">
        <f>'03.KD_Rev'!I48</f>
        <v>0</v>
      </c>
      <c r="CF47" s="33">
        <f>'04.KC_Rev'!I48</f>
        <v>0</v>
      </c>
      <c r="CG47" s="33">
        <f>'05.BT_Rev'!I48</f>
        <v>50.499999999999986</v>
      </c>
      <c r="CH47" s="33">
        <f>'06.PV_Rev'!I48</f>
        <v>0</v>
      </c>
      <c r="CI47" s="33">
        <f>'07.SR_Rev'!I48</f>
        <v>0</v>
      </c>
      <c r="CJ47" s="33">
        <f>'08.KT_Rev'!I48</f>
        <v>0</v>
      </c>
      <c r="CK47" s="33">
        <f>'09.TK_Rev'!I48</f>
        <v>0</v>
      </c>
      <c r="CL47" s="33">
        <f>'10.SV_Rev'!I48</f>
        <v>0</v>
      </c>
      <c r="CM47" s="33">
        <f>'11.PS_Rev'!I48</f>
        <v>0</v>
      </c>
      <c r="CN47" s="33">
        <f>'12.KCh_Rev'!I48</f>
        <v>9.6999999999999993</v>
      </c>
      <c r="CO47" s="33">
        <f>'13.KS_Rev'!I48</f>
        <v>0</v>
      </c>
      <c r="CP47" s="33">
        <f>'14.KP_Rev'!I48</f>
        <v>0</v>
      </c>
      <c r="CQ47" s="33">
        <f>'15.PSH_Rev'!I48</f>
        <v>0</v>
      </c>
      <c r="CR47" s="33">
        <f>'16.KK_Rev'!I48</f>
        <v>0</v>
      </c>
      <c r="CS47" s="33">
        <f>'17.PVH_Rev'!I48</f>
        <v>0</v>
      </c>
      <c r="CT47" s="33">
        <f>'18.KT_Rev'!I48</f>
        <v>0</v>
      </c>
      <c r="CU47" s="33">
        <f>'19.RT_Rev'!I48</f>
        <v>0</v>
      </c>
      <c r="CV47" s="33">
        <f>'20.MD_Rev'!I48</f>
        <v>0</v>
      </c>
      <c r="CW47" s="33">
        <f>'21.BM_Rev'!I48</f>
        <v>0</v>
      </c>
      <c r="CX47" s="33">
        <f>'22.ST_Rev'!I48</f>
        <v>0</v>
      </c>
      <c r="CY47" s="33">
        <f>'23.KE_Rev'!I48</f>
        <v>0</v>
      </c>
      <c r="CZ47" s="33">
        <f>'24.PL_Rev'!I48</f>
        <v>0</v>
      </c>
      <c r="DA47" s="33">
        <f>'25.OM_Rev'!I48</f>
        <v>0</v>
      </c>
      <c r="DB47" s="33">
        <f t="shared" si="4"/>
        <v>126.7</v>
      </c>
      <c r="DC47" s="33">
        <f>'02.PP_Rev'!U48</f>
        <v>80</v>
      </c>
      <c r="DD47" s="33">
        <f>'03.KD_Rev'!V48</f>
        <v>0</v>
      </c>
      <c r="DE47" s="33">
        <f>'04.KC_Rev'!AB48</f>
        <v>12</v>
      </c>
      <c r="DF47" s="33">
        <f>'05.BT_Rev'!Y48</f>
        <v>25</v>
      </c>
      <c r="DG47" s="33">
        <f>'06.PV_Rev'!X48</f>
        <v>0</v>
      </c>
      <c r="DH47" s="33">
        <f>'07.SR_Rev'!W48</f>
        <v>0</v>
      </c>
      <c r="DI47" s="33">
        <f>'08.KT_Rev'!S48</f>
        <v>0</v>
      </c>
      <c r="DJ47" s="33">
        <f>'09.TK_Rev'!U48</f>
        <v>0</v>
      </c>
      <c r="DK47" s="33">
        <f>'10.SV_Rev'!S48</f>
        <v>0</v>
      </c>
      <c r="DL47" s="33">
        <f>'11.PS_Rev'!Q48</f>
        <v>0</v>
      </c>
      <c r="DM47" s="33">
        <f>'12.KCh_Rev'!S48</f>
        <v>9.6999999999999993</v>
      </c>
      <c r="DN47" s="33">
        <f>'13.KS_Rev'!S48</f>
        <v>0</v>
      </c>
      <c r="DO47" s="33">
        <f>'14.KP_Rev'!S48</f>
        <v>0</v>
      </c>
      <c r="DP47" s="33">
        <f>'15.PSH_Rev'!O48</f>
        <v>0</v>
      </c>
      <c r="DQ47" s="33">
        <f>'16.KK_Rev'!R48</f>
        <v>0</v>
      </c>
      <c r="DR47" s="33">
        <f>'17.PVH_Rev'!S48</f>
        <v>0</v>
      </c>
      <c r="DS47" s="33">
        <f>'18.KT_Rev'!Q48</f>
        <v>0</v>
      </c>
      <c r="DT47" s="33">
        <f>'19.RT_Rev'!T48</f>
        <v>0</v>
      </c>
      <c r="DU47" s="33">
        <f>'20.MD_Rev'!P48</f>
        <v>0</v>
      </c>
      <c r="DV47" s="33">
        <f>'21.BM_Rev'!T48</f>
        <v>0</v>
      </c>
      <c r="DW47" s="33">
        <f>'22.ST_Rev'!P48</f>
        <v>0</v>
      </c>
      <c r="DX47" s="33">
        <f>'23.KE_Rev'!M48</f>
        <v>0</v>
      </c>
      <c r="DY47" s="33">
        <f>'24.PL_Rev'!M48</f>
        <v>0</v>
      </c>
      <c r="DZ47" s="33">
        <f>'25.OM_Rev'!P48</f>
        <v>0</v>
      </c>
      <c r="EA47" s="33">
        <f t="shared" si="5"/>
        <v>151.69999999999999</v>
      </c>
      <c r="EB47" s="33">
        <f>'02.PP_Rev'!AG48</f>
        <v>80</v>
      </c>
      <c r="EC47" s="33">
        <f>'03.KD_Rev'!W48</f>
        <v>0</v>
      </c>
      <c r="ED47" s="33">
        <f>'04.KC_Rev'!AC48</f>
        <v>12</v>
      </c>
      <c r="EE47" s="33">
        <f>'05.BT_Rev'!Z48</f>
        <v>50</v>
      </c>
      <c r="EF47" s="33">
        <f>'06.PV_Rev'!Y48</f>
        <v>0</v>
      </c>
      <c r="EG47" s="33">
        <f>'07.SR_Rev'!X48</f>
        <v>0</v>
      </c>
      <c r="EH47" s="33">
        <f>'08.KT_Rev'!T48</f>
        <v>0</v>
      </c>
      <c r="EI47" s="33">
        <f>'09.TK_Rev'!V48</f>
        <v>0</v>
      </c>
      <c r="EJ47" s="33">
        <f>'10.SV_Rev'!T48</f>
        <v>0</v>
      </c>
      <c r="EK47" s="33">
        <f>'11.PS_Rev'!R48</f>
        <v>0</v>
      </c>
      <c r="EL47" s="33">
        <f>'12.KCh_Rev'!T48</f>
        <v>9.6999999999999993</v>
      </c>
      <c r="EM47" s="33">
        <f>'13.KS_Rev'!T48</f>
        <v>0</v>
      </c>
      <c r="EN47" s="33">
        <f>'14.KP_Rev'!T48</f>
        <v>0</v>
      </c>
      <c r="EO47" s="33">
        <f>'15.PSH_Rev'!P48</f>
        <v>0</v>
      </c>
      <c r="EP47" s="33">
        <f>'16.KK_Rev'!S48</f>
        <v>0</v>
      </c>
      <c r="EQ47" s="33">
        <f>'17.PVH_Rev'!T48</f>
        <v>0</v>
      </c>
      <c r="ER47" s="33">
        <f>'18.KT_Rev'!R48</f>
        <v>0</v>
      </c>
      <c r="ES47" s="33">
        <f>'19.RT_Rev'!U48</f>
        <v>0</v>
      </c>
      <c r="ET47" s="33">
        <f>'20.MD_Rev'!Q48</f>
        <v>0</v>
      </c>
      <c r="EU47" s="33">
        <f>'21.BM_Rev'!U48</f>
        <v>0</v>
      </c>
      <c r="EV47" s="33">
        <f>'22.ST_Rev'!Q48</f>
        <v>0</v>
      </c>
      <c r="EW47" s="33">
        <f>'23.KE_Rev'!N48</f>
        <v>0</v>
      </c>
      <c r="EX47" s="33">
        <f>'24.PL_Rev'!N48</f>
        <v>0</v>
      </c>
      <c r="EY47" s="33">
        <f>'25.OM_Rev'!Q48</f>
        <v>0</v>
      </c>
    </row>
    <row r="48" spans="1:155" ht="21.75" x14ac:dyDescent="0.65">
      <c r="A48" s="13"/>
      <c r="B48" s="14"/>
      <c r="C48" s="14">
        <v>7335</v>
      </c>
      <c r="D48" s="10" t="s">
        <v>39</v>
      </c>
      <c r="E48" s="5" t="s">
        <v>85</v>
      </c>
      <c r="F48" s="33">
        <f t="shared" si="0"/>
        <v>3080.4</v>
      </c>
      <c r="G48" s="33">
        <f>'02.PP_Rev'!F49</f>
        <v>380</v>
      </c>
      <c r="H48" s="33">
        <f>'03.KD_Rev'!F49</f>
        <v>81.599999999999994</v>
      </c>
      <c r="I48" s="33">
        <f>'04.KC_Rev'!F49</f>
        <v>715</v>
      </c>
      <c r="J48" s="33">
        <f>'05.BT_Rev'!F49</f>
        <v>150</v>
      </c>
      <c r="K48" s="33">
        <f>'06.PV_Rev'!F49</f>
        <v>98</v>
      </c>
      <c r="L48" s="33">
        <f>'07.SR_Rev'!F49</f>
        <v>101</v>
      </c>
      <c r="M48" s="33">
        <f>'08.KT_Rev'!F49</f>
        <v>29</v>
      </c>
      <c r="N48" s="33">
        <f>'09.TK_Rev'!F49</f>
        <v>165</v>
      </c>
      <c r="O48" s="33">
        <f>'10.SV_Rev'!F49</f>
        <v>330</v>
      </c>
      <c r="P48" s="33">
        <f>'11.PS_Rev'!F49</f>
        <v>87</v>
      </c>
      <c r="Q48" s="33">
        <f>'12.KCh_Rev'!F49</f>
        <v>75.3</v>
      </c>
      <c r="R48" s="33">
        <f>'13.KS_Rev'!F49</f>
        <v>150</v>
      </c>
      <c r="S48" s="33">
        <f>'14.KP_Rev'!F49</f>
        <v>86</v>
      </c>
      <c r="T48" s="33">
        <f>'15.PSH_Rev'!F49</f>
        <v>291</v>
      </c>
      <c r="U48" s="33">
        <f>'16.KK_Rev'!F49</f>
        <v>100</v>
      </c>
      <c r="V48" s="33">
        <f>'17.PVH_Rev'!F49</f>
        <v>22</v>
      </c>
      <c r="W48" s="33">
        <f>'18.KT_Rev'!F49</f>
        <v>78</v>
      </c>
      <c r="X48" s="33">
        <f>'19.RT_Rev'!F49</f>
        <v>31</v>
      </c>
      <c r="Y48" s="33">
        <f>'20.MD_Rev'!F49</f>
        <v>1.5</v>
      </c>
      <c r="Z48" s="33">
        <f>'21.BM_Rev'!F49</f>
        <v>38</v>
      </c>
      <c r="AA48" s="33">
        <f>'22.ST_Rev'!F49</f>
        <v>58</v>
      </c>
      <c r="AB48" s="33">
        <f>'23.KE_Rev'!F49</f>
        <v>0</v>
      </c>
      <c r="AC48" s="33">
        <f>'24.PL_Rev'!F49</f>
        <v>0</v>
      </c>
      <c r="AD48" s="33">
        <f>'25.OM_Rev'!F49</f>
        <v>13</v>
      </c>
      <c r="AE48" s="33">
        <f t="shared" si="1"/>
        <v>3434.7</v>
      </c>
      <c r="AF48" s="33">
        <f>'02.PP_Rev'!G49</f>
        <v>817</v>
      </c>
      <c r="AG48" s="33">
        <f>'03.KD_Rev'!G49</f>
        <v>82</v>
      </c>
      <c r="AH48" s="33">
        <f>'04.KC_Rev'!G49</f>
        <v>725</v>
      </c>
      <c r="AI48" s="33">
        <f>'05.BT_Rev'!G49</f>
        <v>140</v>
      </c>
      <c r="AJ48" s="33">
        <f>'06.PV_Rev'!G49</f>
        <v>98</v>
      </c>
      <c r="AK48" s="33">
        <f>'07.SR_Rev'!G49</f>
        <v>130</v>
      </c>
      <c r="AL48" s="33">
        <f>'08.KT_Rev'!G49</f>
        <v>29</v>
      </c>
      <c r="AM48" s="33">
        <f>'09.TK_Rev'!G49</f>
        <v>167.2</v>
      </c>
      <c r="AN48" s="33">
        <f>'10.SV_Rev'!G49</f>
        <v>450</v>
      </c>
      <c r="AO48" s="33">
        <f>'11.PS_Rev'!G49</f>
        <v>87</v>
      </c>
      <c r="AP48" s="33">
        <f>'12.KCh_Rev'!G49</f>
        <v>64.7</v>
      </c>
      <c r="AQ48" s="33">
        <f>'13.KS_Rev'!G49</f>
        <v>150</v>
      </c>
      <c r="AR48" s="33">
        <f>'14.KP_Rev'!G49</f>
        <v>80</v>
      </c>
      <c r="AS48" s="33">
        <f>'15.PSH_Rev'!G49</f>
        <v>128</v>
      </c>
      <c r="AT48" s="33">
        <f>'16.KK_Rev'!G49</f>
        <v>105.4</v>
      </c>
      <c r="AU48" s="33">
        <f>'17.PVH_Rev'!G49</f>
        <v>22</v>
      </c>
      <c r="AV48" s="33">
        <f>'18.KT_Rev'!G49</f>
        <v>16.899999999999999</v>
      </c>
      <c r="AW48" s="33">
        <f>'19.RT_Rev'!G49</f>
        <v>31</v>
      </c>
      <c r="AX48" s="33">
        <f>'20.MD_Rev'!G49</f>
        <v>2</v>
      </c>
      <c r="AY48" s="33">
        <f>'21.BM_Rev'!G49</f>
        <v>39</v>
      </c>
      <c r="AZ48" s="33">
        <f>'22.ST_Rev'!G49</f>
        <v>55</v>
      </c>
      <c r="BA48" s="33">
        <f>'23.KE_Rev'!G49</f>
        <v>0</v>
      </c>
      <c r="BB48" s="33">
        <f>'24.PL_Rev'!G49</f>
        <v>0</v>
      </c>
      <c r="BC48" s="33">
        <f>'25.OM_Rev'!G49</f>
        <v>15.5</v>
      </c>
      <c r="BD48" s="33">
        <f t="shared" si="2"/>
        <v>3528.3</v>
      </c>
      <c r="BE48" s="33">
        <f>'02.PP_Rev'!H49</f>
        <v>809</v>
      </c>
      <c r="BF48" s="33">
        <f>'03.KD_Rev'!H49</f>
        <v>136</v>
      </c>
      <c r="BG48" s="33">
        <f>'04.KC_Rev'!H49</f>
        <v>720</v>
      </c>
      <c r="BH48" s="33">
        <f>'05.BT_Rev'!H49</f>
        <v>140</v>
      </c>
      <c r="BI48" s="33">
        <f>'06.PV_Rev'!H49</f>
        <v>95</v>
      </c>
      <c r="BJ48" s="33">
        <f>'07.SR_Rev'!H49</f>
        <v>112</v>
      </c>
      <c r="BK48" s="33">
        <f>'08.KT_Rev'!H49</f>
        <v>40</v>
      </c>
      <c r="BL48" s="33">
        <f>'09.TK_Rev'!H49</f>
        <v>164</v>
      </c>
      <c r="BM48" s="33">
        <f>'10.SV_Rev'!H49</f>
        <v>450</v>
      </c>
      <c r="BN48" s="33">
        <f>'11.PS_Rev'!H49</f>
        <v>98</v>
      </c>
      <c r="BO48" s="33">
        <f>'12.KCh_Rev'!H49</f>
        <v>64.3</v>
      </c>
      <c r="BP48" s="33">
        <f>'13.KS_Rev'!H49</f>
        <v>150</v>
      </c>
      <c r="BQ48" s="33">
        <f>'14.KP_Rev'!H49</f>
        <v>90</v>
      </c>
      <c r="BR48" s="33">
        <f>'15.PSH_Rev'!H49</f>
        <v>128</v>
      </c>
      <c r="BS48" s="33">
        <f>'16.KK_Rev'!H49</f>
        <v>115</v>
      </c>
      <c r="BT48" s="33">
        <f>'17.PVH_Rev'!H49</f>
        <v>18</v>
      </c>
      <c r="BU48" s="33">
        <f>'18.KT_Rev'!H49</f>
        <v>27</v>
      </c>
      <c r="BV48" s="33">
        <f>'19.RT_Rev'!H49</f>
        <v>31</v>
      </c>
      <c r="BW48" s="33">
        <f>'20.MD_Rev'!H49</f>
        <v>3</v>
      </c>
      <c r="BX48" s="33">
        <f>'21.BM_Rev'!H49</f>
        <v>45</v>
      </c>
      <c r="BY48" s="33">
        <f>'22.ST_Rev'!H49</f>
        <v>65</v>
      </c>
      <c r="BZ48" s="33">
        <f>'23.KE_Rev'!H49</f>
        <v>3</v>
      </c>
      <c r="CA48" s="33">
        <f>'24.PL_Rev'!H49</f>
        <v>0</v>
      </c>
      <c r="CB48" s="33">
        <f>'25.OM_Rev'!H49</f>
        <v>25</v>
      </c>
      <c r="CC48" s="33">
        <f t="shared" si="3"/>
        <v>3201.02</v>
      </c>
      <c r="CD48" s="33">
        <f>'02.PP_Rev'!I49</f>
        <v>453.00000000000006</v>
      </c>
      <c r="CE48" s="33">
        <f>'03.KD_Rev'!I49</f>
        <v>78</v>
      </c>
      <c r="CF48" s="33">
        <f>'04.KC_Rev'!I49</f>
        <v>740.00000000000023</v>
      </c>
      <c r="CG48" s="33">
        <f>'05.BT_Rev'!I49</f>
        <v>152.00000000000003</v>
      </c>
      <c r="CH48" s="33">
        <f>'06.PV_Rev'!I49</f>
        <v>94.999999999999986</v>
      </c>
      <c r="CI48" s="33">
        <f>'07.SR_Rev'!I49</f>
        <v>150</v>
      </c>
      <c r="CJ48" s="33">
        <f>'08.KT_Rev'!I49</f>
        <v>40</v>
      </c>
      <c r="CK48" s="33">
        <f>'09.TK_Rev'!I49</f>
        <v>175</v>
      </c>
      <c r="CL48" s="33">
        <f>'10.SV_Rev'!I49</f>
        <v>440</v>
      </c>
      <c r="CM48" s="33">
        <f>'11.PS_Rev'!I49</f>
        <v>98.000000000000028</v>
      </c>
      <c r="CN48" s="33">
        <f>'12.KCh_Rev'!I49</f>
        <v>70</v>
      </c>
      <c r="CO48" s="33">
        <f>'13.KS_Rev'!I49</f>
        <v>149.99999999999997</v>
      </c>
      <c r="CP48" s="33">
        <f>'14.KP_Rev'!I49</f>
        <v>85.000000000000014</v>
      </c>
      <c r="CQ48" s="33">
        <f>'15.PSH_Rev'!I49</f>
        <v>138</v>
      </c>
      <c r="CR48" s="33">
        <f>'16.KK_Rev'!I49</f>
        <v>56.5</v>
      </c>
      <c r="CS48" s="33">
        <f>'17.PVH_Rev'!I49</f>
        <v>12</v>
      </c>
      <c r="CT48" s="33">
        <f>'18.KT_Rev'!I49</f>
        <v>50</v>
      </c>
      <c r="CU48" s="33">
        <f>'19.RT_Rev'!I49</f>
        <v>33</v>
      </c>
      <c r="CV48" s="33">
        <f>'20.MD_Rev'!I49</f>
        <v>4.0000000000000009</v>
      </c>
      <c r="CW48" s="33">
        <f>'21.BM_Rev'!I49</f>
        <v>50.02</v>
      </c>
      <c r="CX48" s="33">
        <f>'22.ST_Rev'!I49</f>
        <v>100</v>
      </c>
      <c r="CY48" s="33">
        <f>'23.KE_Rev'!I49</f>
        <v>3</v>
      </c>
      <c r="CZ48" s="33">
        <f>'24.PL_Rev'!I49</f>
        <v>0</v>
      </c>
      <c r="DA48" s="33">
        <f>'25.OM_Rev'!I49</f>
        <v>28.5</v>
      </c>
      <c r="DB48" s="33">
        <f t="shared" si="4"/>
        <v>3286.9999999999995</v>
      </c>
      <c r="DC48" s="33">
        <f>'02.PP_Rev'!U49</f>
        <v>465</v>
      </c>
      <c r="DD48" s="33">
        <f>'03.KD_Rev'!V49</f>
        <v>78</v>
      </c>
      <c r="DE48" s="33">
        <f>'04.KC_Rev'!AB49</f>
        <v>760</v>
      </c>
      <c r="DF48" s="33">
        <f>'05.BT_Rev'!Y49</f>
        <v>146.6</v>
      </c>
      <c r="DG48" s="33">
        <f>'06.PV_Rev'!X49</f>
        <v>130</v>
      </c>
      <c r="DH48" s="33">
        <f>'07.SR_Rev'!W49</f>
        <v>77.8</v>
      </c>
      <c r="DI48" s="33">
        <f>'08.KT_Rev'!S49</f>
        <v>31</v>
      </c>
      <c r="DJ48" s="33">
        <f>'09.TK_Rev'!U49</f>
        <v>140</v>
      </c>
      <c r="DK48" s="33">
        <f>'10.SV_Rev'!S49</f>
        <v>450</v>
      </c>
      <c r="DL48" s="33">
        <f>'11.PS_Rev'!Q49</f>
        <v>105</v>
      </c>
      <c r="DM48" s="33">
        <f>'12.KCh_Rev'!S49</f>
        <v>90</v>
      </c>
      <c r="DN48" s="33">
        <f>'13.KS_Rev'!S49</f>
        <v>150</v>
      </c>
      <c r="DO48" s="33">
        <f>'14.KP_Rev'!S49</f>
        <v>83.6</v>
      </c>
      <c r="DP48" s="33">
        <f>'15.PSH_Rev'!O49</f>
        <v>149.5</v>
      </c>
      <c r="DQ48" s="33">
        <f>'16.KK_Rev'!R49</f>
        <v>58</v>
      </c>
      <c r="DR48" s="33">
        <f>'17.PVH_Rev'!S49</f>
        <v>15</v>
      </c>
      <c r="DS48" s="33">
        <f>'18.KT_Rev'!Q49</f>
        <v>71</v>
      </c>
      <c r="DT48" s="33">
        <f>'19.RT_Rev'!T49</f>
        <v>33</v>
      </c>
      <c r="DU48" s="33">
        <f>'20.MD_Rev'!P49</f>
        <v>5</v>
      </c>
      <c r="DV48" s="33">
        <f>'21.BM_Rev'!T49</f>
        <v>51</v>
      </c>
      <c r="DW48" s="33">
        <f>'22.ST_Rev'!P49</f>
        <v>156</v>
      </c>
      <c r="DX48" s="33">
        <f>'23.KE_Rev'!M49</f>
        <v>3</v>
      </c>
      <c r="DY48" s="33">
        <f>'24.PL_Rev'!M49</f>
        <v>0</v>
      </c>
      <c r="DZ48" s="33">
        <f>'25.OM_Rev'!P49</f>
        <v>38.5</v>
      </c>
      <c r="EA48" s="33">
        <f t="shared" si="5"/>
        <v>3396.9</v>
      </c>
      <c r="EB48" s="33">
        <f>'02.PP_Rev'!AG49</f>
        <v>500</v>
      </c>
      <c r="EC48" s="33">
        <f>'03.KD_Rev'!W49</f>
        <v>88</v>
      </c>
      <c r="ED48" s="33">
        <f>'04.KC_Rev'!AC49</f>
        <v>760</v>
      </c>
      <c r="EE48" s="33">
        <f>'05.BT_Rev'!Z49</f>
        <v>152</v>
      </c>
      <c r="EF48" s="33">
        <f>'06.PV_Rev'!Y49</f>
        <v>140</v>
      </c>
      <c r="EG48" s="33">
        <f>'07.SR_Rev'!X49</f>
        <v>82</v>
      </c>
      <c r="EH48" s="33">
        <f>'08.KT_Rev'!T49</f>
        <v>32</v>
      </c>
      <c r="EI48" s="33">
        <f>'09.TK_Rev'!V49</f>
        <v>112</v>
      </c>
      <c r="EJ48" s="33">
        <f>'10.SV_Rev'!T49</f>
        <v>470</v>
      </c>
      <c r="EK48" s="33">
        <f>'11.PS_Rev'!R49</f>
        <v>110.4</v>
      </c>
      <c r="EL48" s="33">
        <f>'12.KCh_Rev'!T49</f>
        <v>90.3</v>
      </c>
      <c r="EM48" s="33">
        <f>'13.KS_Rev'!T49</f>
        <v>200</v>
      </c>
      <c r="EN48" s="33">
        <f>'14.KP_Rev'!T49</f>
        <v>83.6</v>
      </c>
      <c r="EO48" s="33">
        <f>'15.PSH_Rev'!P49</f>
        <v>142</v>
      </c>
      <c r="EP48" s="33">
        <f>'16.KK_Rev'!S49</f>
        <v>64</v>
      </c>
      <c r="EQ48" s="33">
        <f>'17.PVH_Rev'!T49</f>
        <v>8</v>
      </c>
      <c r="ER48" s="33">
        <f>'18.KT_Rev'!R49</f>
        <v>100</v>
      </c>
      <c r="ES48" s="33">
        <f>'19.RT_Rev'!U49</f>
        <v>33</v>
      </c>
      <c r="ET48" s="33">
        <f>'20.MD_Rev'!Q49</f>
        <v>6</v>
      </c>
      <c r="EU48" s="33">
        <f>'21.BM_Rev'!U49</f>
        <v>52.6</v>
      </c>
      <c r="EV48" s="33">
        <f>'22.ST_Rev'!Q49</f>
        <v>156</v>
      </c>
      <c r="EW48" s="33">
        <f>'23.KE_Rev'!N49</f>
        <v>5</v>
      </c>
      <c r="EX48" s="33">
        <f>'24.PL_Rev'!N49</f>
        <v>0</v>
      </c>
      <c r="EY48" s="33">
        <f>'25.OM_Rev'!Q49</f>
        <v>10</v>
      </c>
    </row>
    <row r="49" spans="1:155" s="2" customFormat="1" ht="21.75" x14ac:dyDescent="0.65">
      <c r="A49" s="13">
        <v>74</v>
      </c>
      <c r="B49" s="13"/>
      <c r="C49" s="13"/>
      <c r="D49" s="9" t="s">
        <v>40</v>
      </c>
      <c r="E49" s="34" t="s">
        <v>88</v>
      </c>
      <c r="F49" s="33">
        <f t="shared" si="0"/>
        <v>2696</v>
      </c>
      <c r="G49" s="33">
        <f>'02.PP_Rev'!F50</f>
        <v>2210</v>
      </c>
      <c r="H49" s="33">
        <f>'03.KD_Rev'!F50</f>
        <v>303</v>
      </c>
      <c r="I49" s="33">
        <f>'04.KC_Rev'!F50</f>
        <v>50</v>
      </c>
      <c r="J49" s="33">
        <f>'05.BT_Rev'!F50</f>
        <v>40</v>
      </c>
      <c r="K49" s="33">
        <f>'06.PV_Rev'!F50</f>
        <v>0</v>
      </c>
      <c r="L49" s="33">
        <f>'07.SR_Rev'!F50</f>
        <v>0</v>
      </c>
      <c r="M49" s="33">
        <f>'08.KT_Rev'!F50</f>
        <v>8</v>
      </c>
      <c r="N49" s="33">
        <f>'09.TK_Rev'!F50</f>
        <v>25</v>
      </c>
      <c r="O49" s="33">
        <f>'10.SV_Rev'!F50</f>
        <v>0</v>
      </c>
      <c r="P49" s="33">
        <f>'11.PS_Rev'!F50</f>
        <v>20</v>
      </c>
      <c r="Q49" s="33">
        <f>'12.KCh_Rev'!F50</f>
        <v>0</v>
      </c>
      <c r="R49" s="33">
        <f>'13.KS_Rev'!F50</f>
        <v>0</v>
      </c>
      <c r="S49" s="33">
        <f>'14.KP_Rev'!F50</f>
        <v>30</v>
      </c>
      <c r="T49" s="33">
        <f>'15.PSH_Rev'!F50</f>
        <v>0</v>
      </c>
      <c r="U49" s="33">
        <f>'16.KK_Rev'!F50</f>
        <v>0</v>
      </c>
      <c r="V49" s="33">
        <f>'17.PVH_Rev'!F50</f>
        <v>0</v>
      </c>
      <c r="W49" s="33">
        <f>'18.KT_Rev'!F50</f>
        <v>5</v>
      </c>
      <c r="X49" s="33">
        <f>'19.RT_Rev'!F50</f>
        <v>0</v>
      </c>
      <c r="Y49" s="33">
        <f>'20.MD_Rev'!F50</f>
        <v>0</v>
      </c>
      <c r="Z49" s="33">
        <f>'21.BM_Rev'!F50</f>
        <v>0</v>
      </c>
      <c r="AA49" s="33">
        <f>'22.ST_Rev'!F50</f>
        <v>0</v>
      </c>
      <c r="AB49" s="33">
        <f>'23.KE_Rev'!F50</f>
        <v>0</v>
      </c>
      <c r="AC49" s="33">
        <f>'24.PL_Rev'!F50</f>
        <v>5</v>
      </c>
      <c r="AD49" s="33">
        <f>'25.OM_Rev'!F50</f>
        <v>0</v>
      </c>
      <c r="AE49" s="33">
        <f t="shared" si="1"/>
        <v>2223</v>
      </c>
      <c r="AF49" s="33">
        <f>'02.PP_Rev'!G50</f>
        <v>2000</v>
      </c>
      <c r="AG49" s="33">
        <f>'03.KD_Rev'!G50</f>
        <v>50</v>
      </c>
      <c r="AH49" s="33">
        <f>'04.KC_Rev'!G50</f>
        <v>10</v>
      </c>
      <c r="AI49" s="33">
        <f>'05.BT_Rev'!G50</f>
        <v>60</v>
      </c>
      <c r="AJ49" s="33">
        <f>'06.PV_Rev'!G50</f>
        <v>0</v>
      </c>
      <c r="AK49" s="33">
        <f>'07.SR_Rev'!G50</f>
        <v>0</v>
      </c>
      <c r="AL49" s="33">
        <f>'08.KT_Rev'!G50</f>
        <v>0</v>
      </c>
      <c r="AM49" s="33">
        <f>'09.TK_Rev'!G50</f>
        <v>0</v>
      </c>
      <c r="AN49" s="33">
        <f>'10.SV_Rev'!G50</f>
        <v>0</v>
      </c>
      <c r="AO49" s="33">
        <f>'11.PS_Rev'!G50</f>
        <v>20</v>
      </c>
      <c r="AP49" s="33">
        <f>'12.KCh_Rev'!G50</f>
        <v>0</v>
      </c>
      <c r="AQ49" s="33">
        <f>'13.KS_Rev'!G50</f>
        <v>0</v>
      </c>
      <c r="AR49" s="33">
        <f>'14.KP_Rev'!G50</f>
        <v>30</v>
      </c>
      <c r="AS49" s="33">
        <f>'15.PSH_Rev'!G50</f>
        <v>0</v>
      </c>
      <c r="AT49" s="33">
        <f>'16.KK_Rev'!G50</f>
        <v>40</v>
      </c>
      <c r="AU49" s="33">
        <f>'17.PVH_Rev'!G50</f>
        <v>0</v>
      </c>
      <c r="AV49" s="33">
        <f>'18.KT_Rev'!G50</f>
        <v>5</v>
      </c>
      <c r="AW49" s="33">
        <f>'19.RT_Rev'!G50</f>
        <v>0</v>
      </c>
      <c r="AX49" s="33">
        <f>'20.MD_Rev'!G50</f>
        <v>0</v>
      </c>
      <c r="AY49" s="33">
        <f>'21.BM_Rev'!G50</f>
        <v>0</v>
      </c>
      <c r="AZ49" s="33">
        <f>'22.ST_Rev'!G50</f>
        <v>0</v>
      </c>
      <c r="BA49" s="33">
        <f>'23.KE_Rev'!G50</f>
        <v>0</v>
      </c>
      <c r="BB49" s="33">
        <f>'24.PL_Rev'!G50</f>
        <v>8</v>
      </c>
      <c r="BC49" s="33">
        <f>'25.OM_Rev'!G50</f>
        <v>0</v>
      </c>
      <c r="BD49" s="33">
        <f t="shared" si="2"/>
        <v>2711</v>
      </c>
      <c r="BE49" s="33">
        <f>'02.PP_Rev'!H50</f>
        <v>2000</v>
      </c>
      <c r="BF49" s="33">
        <f>'03.KD_Rev'!H50</f>
        <v>50</v>
      </c>
      <c r="BG49" s="33">
        <f>'04.KC_Rev'!H50</f>
        <v>15</v>
      </c>
      <c r="BH49" s="33">
        <f>'05.BT_Rev'!H50</f>
        <v>70</v>
      </c>
      <c r="BI49" s="33">
        <f>'06.PV_Rev'!H50</f>
        <v>0</v>
      </c>
      <c r="BJ49" s="33">
        <f>'07.SR_Rev'!H50</f>
        <v>0</v>
      </c>
      <c r="BK49" s="33">
        <f>'08.KT_Rev'!H50</f>
        <v>0</v>
      </c>
      <c r="BL49" s="33">
        <f>'09.TK_Rev'!H50</f>
        <v>0</v>
      </c>
      <c r="BM49" s="33">
        <f>'10.SV_Rev'!H50</f>
        <v>0</v>
      </c>
      <c r="BN49" s="33">
        <f>'11.PS_Rev'!H50</f>
        <v>20</v>
      </c>
      <c r="BO49" s="33">
        <f>'12.KCh_Rev'!H50</f>
        <v>0</v>
      </c>
      <c r="BP49" s="33">
        <f>'13.KS_Rev'!H50</f>
        <v>0</v>
      </c>
      <c r="BQ49" s="33">
        <f>'14.KP_Rev'!H50</f>
        <v>100</v>
      </c>
      <c r="BR49" s="33">
        <f>'15.PSH_Rev'!H50</f>
        <v>200</v>
      </c>
      <c r="BS49" s="33">
        <f>'16.KK_Rev'!H50</f>
        <v>150</v>
      </c>
      <c r="BT49" s="33">
        <f>'17.PVH_Rev'!H50</f>
        <v>0</v>
      </c>
      <c r="BU49" s="33">
        <f>'18.KT_Rev'!H50</f>
        <v>77</v>
      </c>
      <c r="BV49" s="33">
        <f>'19.RT_Rev'!H50</f>
        <v>0</v>
      </c>
      <c r="BW49" s="33">
        <f>'20.MD_Rev'!H50</f>
        <v>0</v>
      </c>
      <c r="BX49" s="33">
        <f>'21.BM_Rev'!H50</f>
        <v>0</v>
      </c>
      <c r="BY49" s="33">
        <f>'22.ST_Rev'!H50</f>
        <v>0</v>
      </c>
      <c r="BZ49" s="33">
        <f>'23.KE_Rev'!H50</f>
        <v>0</v>
      </c>
      <c r="CA49" s="33">
        <f>'24.PL_Rev'!H50</f>
        <v>29</v>
      </c>
      <c r="CB49" s="33">
        <f>'25.OM_Rev'!H50</f>
        <v>0</v>
      </c>
      <c r="CC49" s="33">
        <f t="shared" si="3"/>
        <v>2434.5</v>
      </c>
      <c r="CD49" s="33">
        <f>'02.PP_Rev'!I50</f>
        <v>1999.9999999999998</v>
      </c>
      <c r="CE49" s="33">
        <f>'03.KD_Rev'!I50</f>
        <v>120</v>
      </c>
      <c r="CF49" s="33">
        <f>'04.KC_Rev'!I50</f>
        <v>50</v>
      </c>
      <c r="CG49" s="33">
        <f>'05.BT_Rev'!I50</f>
        <v>83.999999999999986</v>
      </c>
      <c r="CH49" s="33">
        <f>'06.PV_Rev'!I50</f>
        <v>0</v>
      </c>
      <c r="CI49" s="33">
        <f>'07.SR_Rev'!I50</f>
        <v>0</v>
      </c>
      <c r="CJ49" s="33">
        <f>'08.KT_Rev'!I50</f>
        <v>0</v>
      </c>
      <c r="CK49" s="33">
        <f>'09.TK_Rev'!I50</f>
        <v>40.000000000000014</v>
      </c>
      <c r="CL49" s="33">
        <f>'10.SV_Rev'!I50</f>
        <v>0</v>
      </c>
      <c r="CM49" s="33">
        <f>'11.PS_Rev'!I50</f>
        <v>40.499999999999993</v>
      </c>
      <c r="CN49" s="33">
        <f>'12.KCh_Rev'!I50</f>
        <v>0</v>
      </c>
      <c r="CO49" s="33">
        <f>'13.KS_Rev'!I50</f>
        <v>0</v>
      </c>
      <c r="CP49" s="33">
        <f>'14.KP_Rev'!I50</f>
        <v>30.000000000000004</v>
      </c>
      <c r="CQ49" s="33">
        <f>'15.PSH_Rev'!I50</f>
        <v>0</v>
      </c>
      <c r="CR49" s="33">
        <f>'16.KK_Rev'!I50</f>
        <v>0</v>
      </c>
      <c r="CS49" s="33">
        <f>'17.PVH_Rev'!I50</f>
        <v>0</v>
      </c>
      <c r="CT49" s="33">
        <f>'18.KT_Rev'!I50</f>
        <v>30</v>
      </c>
      <c r="CU49" s="33">
        <f>'19.RT_Rev'!I50</f>
        <v>0</v>
      </c>
      <c r="CV49" s="33">
        <f>'20.MD_Rev'!I50</f>
        <v>0</v>
      </c>
      <c r="CW49" s="33">
        <f>'21.BM_Rev'!I50</f>
        <v>0</v>
      </c>
      <c r="CX49" s="33">
        <f>'22.ST_Rev'!I50</f>
        <v>0</v>
      </c>
      <c r="CY49" s="33">
        <f>'23.KE_Rev'!I50</f>
        <v>0</v>
      </c>
      <c r="CZ49" s="33">
        <f>'24.PL_Rev'!I50</f>
        <v>40.000000000000007</v>
      </c>
      <c r="DA49" s="33">
        <f>'25.OM_Rev'!I50</f>
        <v>0</v>
      </c>
      <c r="DB49" s="33">
        <f t="shared" si="4"/>
        <v>2911.4</v>
      </c>
      <c r="DC49" s="33">
        <f>'02.PP_Rev'!U50</f>
        <v>2200</v>
      </c>
      <c r="DD49" s="33">
        <f>'03.KD_Rev'!V50</f>
        <v>120</v>
      </c>
      <c r="DE49" s="33">
        <f>'04.KC_Rev'!AB50</f>
        <v>100</v>
      </c>
      <c r="DF49" s="33">
        <f>'05.BT_Rev'!Y50</f>
        <v>92.4</v>
      </c>
      <c r="DG49" s="33">
        <f>'06.PV_Rev'!X50</f>
        <v>0</v>
      </c>
      <c r="DH49" s="33">
        <f>'07.SR_Rev'!W50</f>
        <v>88</v>
      </c>
      <c r="DI49" s="33">
        <f>'08.KT_Rev'!S50</f>
        <v>0</v>
      </c>
      <c r="DJ49" s="33">
        <f>'09.TK_Rev'!U50</f>
        <v>60</v>
      </c>
      <c r="DK49" s="33">
        <f>'10.SV_Rev'!S50</f>
        <v>70</v>
      </c>
      <c r="DL49" s="33">
        <f>'11.PS_Rev'!Q50</f>
        <v>0</v>
      </c>
      <c r="DM49" s="33">
        <f>'12.KCh_Rev'!S50</f>
        <v>0</v>
      </c>
      <c r="DN49" s="33">
        <f>'13.KS_Rev'!S50</f>
        <v>0</v>
      </c>
      <c r="DO49" s="33">
        <f>'14.KP_Rev'!S50</f>
        <v>30</v>
      </c>
      <c r="DP49" s="33">
        <f>'15.PSH_Rev'!O50</f>
        <v>0</v>
      </c>
      <c r="DQ49" s="33">
        <f>'16.KK_Rev'!R50</f>
        <v>70</v>
      </c>
      <c r="DR49" s="33">
        <f>'17.PVH_Rev'!S50</f>
        <v>0</v>
      </c>
      <c r="DS49" s="33">
        <f>'18.KT_Rev'!Q50</f>
        <v>30</v>
      </c>
      <c r="DT49" s="33">
        <f>'19.RT_Rev'!T50</f>
        <v>0</v>
      </c>
      <c r="DU49" s="33">
        <f>'20.MD_Rev'!P50</f>
        <v>0</v>
      </c>
      <c r="DV49" s="33">
        <f>'21.BM_Rev'!T50</f>
        <v>0</v>
      </c>
      <c r="DW49" s="33">
        <f>'22.ST_Rev'!P50</f>
        <v>0</v>
      </c>
      <c r="DX49" s="33">
        <f>'23.KE_Rev'!M50</f>
        <v>0</v>
      </c>
      <c r="DY49" s="33">
        <f>'24.PL_Rev'!M50</f>
        <v>51</v>
      </c>
      <c r="DZ49" s="33">
        <f>'25.OM_Rev'!P50</f>
        <v>0</v>
      </c>
      <c r="EA49" s="33">
        <f t="shared" si="5"/>
        <v>3188</v>
      </c>
      <c r="EB49" s="33">
        <f>'02.PP_Rev'!AG50</f>
        <v>2500</v>
      </c>
      <c r="EC49" s="33">
        <f>'03.KD_Rev'!W50</f>
        <v>100</v>
      </c>
      <c r="ED49" s="33">
        <f>'04.KC_Rev'!AC50</f>
        <v>100</v>
      </c>
      <c r="EE49" s="33">
        <f>'05.BT_Rev'!Z50</f>
        <v>111</v>
      </c>
      <c r="EF49" s="33">
        <f>'06.PV_Rev'!Y50</f>
        <v>0</v>
      </c>
      <c r="EG49" s="33">
        <f>'07.SR_Rev'!X50</f>
        <v>102</v>
      </c>
      <c r="EH49" s="33">
        <f>'08.KT_Rev'!T50</f>
        <v>0</v>
      </c>
      <c r="EI49" s="33">
        <f>'09.TK_Rev'!V50</f>
        <v>85</v>
      </c>
      <c r="EJ49" s="33">
        <f>'10.SV_Rev'!T50</f>
        <v>20</v>
      </c>
      <c r="EK49" s="33">
        <f>'11.PS_Rev'!R50</f>
        <v>0</v>
      </c>
      <c r="EL49" s="33">
        <f>'12.KCh_Rev'!T50</f>
        <v>0</v>
      </c>
      <c r="EM49" s="33">
        <f>'13.KS_Rev'!T50</f>
        <v>2</v>
      </c>
      <c r="EN49" s="33">
        <f>'14.KP_Rev'!T50</f>
        <v>100</v>
      </c>
      <c r="EO49" s="33">
        <f>'15.PSH_Rev'!P50</f>
        <v>0</v>
      </c>
      <c r="EP49" s="33">
        <f>'16.KK_Rev'!S50</f>
        <v>16</v>
      </c>
      <c r="EQ49" s="33">
        <f>'17.PVH_Rev'!T50</f>
        <v>0</v>
      </c>
      <c r="ER49" s="33">
        <f>'18.KT_Rev'!R50</f>
        <v>0</v>
      </c>
      <c r="ES49" s="33">
        <f>'19.RT_Rev'!U50</f>
        <v>0</v>
      </c>
      <c r="ET49" s="33">
        <f>'20.MD_Rev'!Q50</f>
        <v>0</v>
      </c>
      <c r="EU49" s="33">
        <f>'21.BM_Rev'!U50</f>
        <v>0</v>
      </c>
      <c r="EV49" s="33">
        <f>'22.ST_Rev'!Q50</f>
        <v>0</v>
      </c>
      <c r="EW49" s="33">
        <f>'23.KE_Rev'!N50</f>
        <v>0</v>
      </c>
      <c r="EX49" s="33">
        <f>'24.PL_Rev'!N50</f>
        <v>52</v>
      </c>
      <c r="EY49" s="33">
        <f>'25.OM_Rev'!Q50</f>
        <v>0</v>
      </c>
    </row>
    <row r="50" spans="1:155" ht="21.75" x14ac:dyDescent="0.65">
      <c r="A50" s="13"/>
      <c r="B50" s="14">
        <v>741</v>
      </c>
      <c r="C50" s="14"/>
      <c r="D50" s="10" t="s">
        <v>40</v>
      </c>
      <c r="E50" s="5" t="s">
        <v>88</v>
      </c>
      <c r="F50" s="33">
        <f t="shared" si="0"/>
        <v>2696</v>
      </c>
      <c r="G50" s="33">
        <f>'02.PP_Rev'!F51</f>
        <v>2210</v>
      </c>
      <c r="H50" s="33">
        <f>'03.KD_Rev'!F51</f>
        <v>303</v>
      </c>
      <c r="I50" s="33">
        <f>'04.KC_Rev'!F51</f>
        <v>50</v>
      </c>
      <c r="J50" s="33">
        <f>'05.BT_Rev'!F51</f>
        <v>40</v>
      </c>
      <c r="K50" s="33">
        <f>'06.PV_Rev'!F51</f>
        <v>0</v>
      </c>
      <c r="L50" s="33">
        <f>'07.SR_Rev'!F51</f>
        <v>0</v>
      </c>
      <c r="M50" s="33">
        <f>'08.KT_Rev'!F51</f>
        <v>8</v>
      </c>
      <c r="N50" s="33">
        <f>'09.TK_Rev'!F51</f>
        <v>25</v>
      </c>
      <c r="O50" s="33">
        <f>'10.SV_Rev'!F51</f>
        <v>0</v>
      </c>
      <c r="P50" s="33">
        <f>'11.PS_Rev'!F51</f>
        <v>20</v>
      </c>
      <c r="Q50" s="33">
        <f>'12.KCh_Rev'!F51</f>
        <v>0</v>
      </c>
      <c r="R50" s="33">
        <f>'13.KS_Rev'!F51</f>
        <v>0</v>
      </c>
      <c r="S50" s="33">
        <f>'14.KP_Rev'!F51</f>
        <v>30</v>
      </c>
      <c r="T50" s="33">
        <f>'15.PSH_Rev'!F51</f>
        <v>0</v>
      </c>
      <c r="U50" s="33">
        <f>'16.KK_Rev'!F51</f>
        <v>0</v>
      </c>
      <c r="V50" s="33">
        <f>'17.PVH_Rev'!F51</f>
        <v>0</v>
      </c>
      <c r="W50" s="33">
        <f>'18.KT_Rev'!F51</f>
        <v>5</v>
      </c>
      <c r="X50" s="33">
        <f>'19.RT_Rev'!F51</f>
        <v>0</v>
      </c>
      <c r="Y50" s="33">
        <f>'20.MD_Rev'!F51</f>
        <v>0</v>
      </c>
      <c r="Z50" s="33">
        <f>'21.BM_Rev'!F51</f>
        <v>0</v>
      </c>
      <c r="AA50" s="33">
        <f>'22.ST_Rev'!F51</f>
        <v>0</v>
      </c>
      <c r="AB50" s="33">
        <f>'23.KE_Rev'!F51</f>
        <v>0</v>
      </c>
      <c r="AC50" s="33">
        <f>'24.PL_Rev'!F51</f>
        <v>5</v>
      </c>
      <c r="AD50" s="33">
        <f>'25.OM_Rev'!F51</f>
        <v>0</v>
      </c>
      <c r="AE50" s="33">
        <f t="shared" si="1"/>
        <v>2223</v>
      </c>
      <c r="AF50" s="33">
        <f>'02.PP_Rev'!G51</f>
        <v>2000</v>
      </c>
      <c r="AG50" s="33">
        <f>'03.KD_Rev'!G51</f>
        <v>50</v>
      </c>
      <c r="AH50" s="33">
        <f>'04.KC_Rev'!G51</f>
        <v>10</v>
      </c>
      <c r="AI50" s="33">
        <f>'05.BT_Rev'!G51</f>
        <v>60</v>
      </c>
      <c r="AJ50" s="33">
        <f>'06.PV_Rev'!G51</f>
        <v>0</v>
      </c>
      <c r="AK50" s="33">
        <f>'07.SR_Rev'!G51</f>
        <v>0</v>
      </c>
      <c r="AL50" s="33">
        <f>'08.KT_Rev'!G51</f>
        <v>0</v>
      </c>
      <c r="AM50" s="33">
        <f>'09.TK_Rev'!G51</f>
        <v>0</v>
      </c>
      <c r="AN50" s="33">
        <f>'10.SV_Rev'!G51</f>
        <v>0</v>
      </c>
      <c r="AO50" s="33">
        <f>'11.PS_Rev'!G51</f>
        <v>20</v>
      </c>
      <c r="AP50" s="33">
        <f>'12.KCh_Rev'!G51</f>
        <v>0</v>
      </c>
      <c r="AQ50" s="33">
        <f>'13.KS_Rev'!G51</f>
        <v>0</v>
      </c>
      <c r="AR50" s="33">
        <f>'14.KP_Rev'!G51</f>
        <v>30</v>
      </c>
      <c r="AS50" s="33">
        <f>'15.PSH_Rev'!G51</f>
        <v>0</v>
      </c>
      <c r="AT50" s="33">
        <f>'16.KK_Rev'!G51</f>
        <v>40</v>
      </c>
      <c r="AU50" s="33">
        <f>'17.PVH_Rev'!G51</f>
        <v>0</v>
      </c>
      <c r="AV50" s="33">
        <f>'18.KT_Rev'!G51</f>
        <v>5</v>
      </c>
      <c r="AW50" s="33">
        <f>'19.RT_Rev'!G51</f>
        <v>0</v>
      </c>
      <c r="AX50" s="33">
        <f>'20.MD_Rev'!G51</f>
        <v>0</v>
      </c>
      <c r="AY50" s="33">
        <f>'21.BM_Rev'!G51</f>
        <v>0</v>
      </c>
      <c r="AZ50" s="33">
        <f>'22.ST_Rev'!G51</f>
        <v>0</v>
      </c>
      <c r="BA50" s="33">
        <f>'23.KE_Rev'!G51</f>
        <v>0</v>
      </c>
      <c r="BB50" s="33">
        <f>'24.PL_Rev'!G51</f>
        <v>8</v>
      </c>
      <c r="BC50" s="33">
        <f>'25.OM_Rev'!G51</f>
        <v>0</v>
      </c>
      <c r="BD50" s="33">
        <f t="shared" si="2"/>
        <v>2711</v>
      </c>
      <c r="BE50" s="33">
        <f>'02.PP_Rev'!H51</f>
        <v>2000</v>
      </c>
      <c r="BF50" s="33">
        <f>'03.KD_Rev'!H51</f>
        <v>50</v>
      </c>
      <c r="BG50" s="33">
        <f>'04.KC_Rev'!H51</f>
        <v>15</v>
      </c>
      <c r="BH50" s="33">
        <f>'05.BT_Rev'!H51</f>
        <v>70</v>
      </c>
      <c r="BI50" s="33">
        <f>'06.PV_Rev'!H51</f>
        <v>0</v>
      </c>
      <c r="BJ50" s="33">
        <f>'07.SR_Rev'!H51</f>
        <v>0</v>
      </c>
      <c r="BK50" s="33">
        <f>'08.KT_Rev'!H51</f>
        <v>0</v>
      </c>
      <c r="BL50" s="33">
        <f>'09.TK_Rev'!H51</f>
        <v>0</v>
      </c>
      <c r="BM50" s="33">
        <f>'10.SV_Rev'!H51</f>
        <v>0</v>
      </c>
      <c r="BN50" s="33">
        <f>'11.PS_Rev'!H51</f>
        <v>20</v>
      </c>
      <c r="BO50" s="33">
        <f>'12.KCh_Rev'!H51</f>
        <v>0</v>
      </c>
      <c r="BP50" s="33">
        <f>'13.KS_Rev'!H51</f>
        <v>0</v>
      </c>
      <c r="BQ50" s="33">
        <f>'14.KP_Rev'!H51</f>
        <v>100</v>
      </c>
      <c r="BR50" s="33">
        <f>'15.PSH_Rev'!H51</f>
        <v>200</v>
      </c>
      <c r="BS50" s="33">
        <f>'16.KK_Rev'!H51</f>
        <v>150</v>
      </c>
      <c r="BT50" s="33">
        <f>'17.PVH_Rev'!H51</f>
        <v>0</v>
      </c>
      <c r="BU50" s="33">
        <f>'18.KT_Rev'!H51</f>
        <v>77</v>
      </c>
      <c r="BV50" s="33">
        <f>'19.RT_Rev'!H51</f>
        <v>0</v>
      </c>
      <c r="BW50" s="33">
        <f>'20.MD_Rev'!H51</f>
        <v>0</v>
      </c>
      <c r="BX50" s="33">
        <f>'21.BM_Rev'!H51</f>
        <v>0</v>
      </c>
      <c r="BY50" s="33">
        <f>'22.ST_Rev'!H51</f>
        <v>0</v>
      </c>
      <c r="BZ50" s="33">
        <f>'23.KE_Rev'!H51</f>
        <v>0</v>
      </c>
      <c r="CA50" s="33">
        <f>'24.PL_Rev'!H51</f>
        <v>29</v>
      </c>
      <c r="CB50" s="33">
        <f>'25.OM_Rev'!H51</f>
        <v>0</v>
      </c>
      <c r="CC50" s="33">
        <f t="shared" si="3"/>
        <v>0</v>
      </c>
      <c r="CD50" s="33">
        <f>'02.PP_Rev'!I51</f>
        <v>0</v>
      </c>
      <c r="CE50" s="33">
        <f>'03.KD_Rev'!I51</f>
        <v>0</v>
      </c>
      <c r="CF50" s="33">
        <f>'04.KC_Rev'!I51</f>
        <v>0</v>
      </c>
      <c r="CG50" s="33">
        <f>'05.BT_Rev'!I51</f>
        <v>0</v>
      </c>
      <c r="CH50" s="33">
        <f>'06.PV_Rev'!I51</f>
        <v>0</v>
      </c>
      <c r="CI50" s="33">
        <f>'07.SR_Rev'!I51</f>
        <v>0</v>
      </c>
      <c r="CJ50" s="33">
        <f>'08.KT_Rev'!I51</f>
        <v>0</v>
      </c>
      <c r="CK50" s="33">
        <f>'09.TK_Rev'!I51</f>
        <v>0</v>
      </c>
      <c r="CL50" s="33">
        <f>'10.SV_Rev'!I51</f>
        <v>0</v>
      </c>
      <c r="CM50" s="33">
        <f>'11.PS_Rev'!I51</f>
        <v>0</v>
      </c>
      <c r="CN50" s="33">
        <f>'12.KCh_Rev'!I51</f>
        <v>0</v>
      </c>
      <c r="CO50" s="33">
        <f>'13.KS_Rev'!I51</f>
        <v>0</v>
      </c>
      <c r="CP50" s="33">
        <f>'14.KP_Rev'!I51</f>
        <v>0</v>
      </c>
      <c r="CQ50" s="33">
        <f>'15.PSH_Rev'!I51</f>
        <v>0</v>
      </c>
      <c r="CR50" s="33">
        <f>'16.KK_Rev'!I51</f>
        <v>0</v>
      </c>
      <c r="CS50" s="33">
        <f>'17.PVH_Rev'!I51</f>
        <v>0</v>
      </c>
      <c r="CT50" s="33">
        <f>'18.KT_Rev'!I51</f>
        <v>0</v>
      </c>
      <c r="CU50" s="33">
        <f>'19.RT_Rev'!I51</f>
        <v>0</v>
      </c>
      <c r="CV50" s="33">
        <f>'20.MD_Rev'!I51</f>
        <v>0</v>
      </c>
      <c r="CW50" s="33">
        <f>'21.BM_Rev'!I51</f>
        <v>0</v>
      </c>
      <c r="CX50" s="33">
        <f>'22.ST_Rev'!I51</f>
        <v>0</v>
      </c>
      <c r="CY50" s="33">
        <f>'23.KE_Rev'!I51</f>
        <v>0</v>
      </c>
      <c r="CZ50" s="33">
        <f>'24.PL_Rev'!I51</f>
        <v>0</v>
      </c>
      <c r="DA50" s="33">
        <f>'25.OM_Rev'!I51</f>
        <v>0</v>
      </c>
      <c r="DB50" s="33">
        <f t="shared" si="4"/>
        <v>0</v>
      </c>
      <c r="DC50" s="33">
        <f>'02.PP_Rev'!U51</f>
        <v>0</v>
      </c>
      <c r="DD50" s="33">
        <f>'03.KD_Rev'!V51</f>
        <v>0</v>
      </c>
      <c r="DE50" s="33">
        <f>'04.KC_Rev'!AB51</f>
        <v>0</v>
      </c>
      <c r="DF50" s="33">
        <f>'05.BT_Rev'!Y51</f>
        <v>0</v>
      </c>
      <c r="DG50" s="33">
        <f>'06.PV_Rev'!X51</f>
        <v>0</v>
      </c>
      <c r="DH50" s="33">
        <f>'07.SR_Rev'!W51</f>
        <v>0</v>
      </c>
      <c r="DI50" s="33">
        <f>'08.KT_Rev'!S51</f>
        <v>0</v>
      </c>
      <c r="DJ50" s="33">
        <f>'09.TK_Rev'!U51</f>
        <v>0</v>
      </c>
      <c r="DK50" s="33">
        <f>'10.SV_Rev'!S51</f>
        <v>0</v>
      </c>
      <c r="DL50" s="33">
        <f>'11.PS_Rev'!Q51</f>
        <v>0</v>
      </c>
      <c r="DM50" s="33">
        <f>'12.KCh_Rev'!S51</f>
        <v>0</v>
      </c>
      <c r="DN50" s="33">
        <f>'13.KS_Rev'!S51</f>
        <v>0</v>
      </c>
      <c r="DO50" s="33">
        <f>'14.KP_Rev'!S51</f>
        <v>0</v>
      </c>
      <c r="DP50" s="33">
        <f>'15.PSH_Rev'!O51</f>
        <v>0</v>
      </c>
      <c r="DQ50" s="33">
        <f>'16.KK_Rev'!R51</f>
        <v>0</v>
      </c>
      <c r="DR50" s="33">
        <f>'17.PVH_Rev'!S51</f>
        <v>0</v>
      </c>
      <c r="DS50" s="33">
        <f>'18.KT_Rev'!Q51</f>
        <v>0</v>
      </c>
      <c r="DT50" s="33">
        <f>'19.RT_Rev'!T51</f>
        <v>0</v>
      </c>
      <c r="DU50" s="33">
        <f>'20.MD_Rev'!P51</f>
        <v>0</v>
      </c>
      <c r="DV50" s="33">
        <f>'21.BM_Rev'!T51</f>
        <v>0</v>
      </c>
      <c r="DW50" s="33">
        <f>'22.ST_Rev'!P51</f>
        <v>0</v>
      </c>
      <c r="DX50" s="33">
        <f>'23.KE_Rev'!M51</f>
        <v>0</v>
      </c>
      <c r="DY50" s="33">
        <f>'24.PL_Rev'!M51</f>
        <v>0</v>
      </c>
      <c r="DZ50" s="33">
        <f>'25.OM_Rev'!P51</f>
        <v>0</v>
      </c>
      <c r="EA50" s="33">
        <f t="shared" si="5"/>
        <v>2</v>
      </c>
      <c r="EB50" s="33">
        <f>'02.PP_Rev'!AG51</f>
        <v>0</v>
      </c>
      <c r="EC50" s="33">
        <f>'03.KD_Rev'!W51</f>
        <v>0</v>
      </c>
      <c r="ED50" s="33">
        <f>'04.KC_Rev'!AC51</f>
        <v>0</v>
      </c>
      <c r="EE50" s="33">
        <f>'05.BT_Rev'!Z51</f>
        <v>0</v>
      </c>
      <c r="EF50" s="33">
        <f>'06.PV_Rev'!Y51</f>
        <v>0</v>
      </c>
      <c r="EG50" s="33">
        <f>'07.SR_Rev'!X51</f>
        <v>0</v>
      </c>
      <c r="EH50" s="33">
        <f>'08.KT_Rev'!T51</f>
        <v>0</v>
      </c>
      <c r="EI50" s="33">
        <f>'09.TK_Rev'!V51</f>
        <v>0</v>
      </c>
      <c r="EJ50" s="33">
        <f>'10.SV_Rev'!T51</f>
        <v>0</v>
      </c>
      <c r="EK50" s="33">
        <f>'11.PS_Rev'!R51</f>
        <v>0</v>
      </c>
      <c r="EL50" s="33">
        <f>'12.KCh_Rev'!T51</f>
        <v>0</v>
      </c>
      <c r="EM50" s="33">
        <f>'13.KS_Rev'!T51</f>
        <v>2</v>
      </c>
      <c r="EN50" s="33">
        <f>'14.KP_Rev'!T51</f>
        <v>0</v>
      </c>
      <c r="EO50" s="33">
        <f>'15.PSH_Rev'!P51</f>
        <v>0</v>
      </c>
      <c r="EP50" s="33">
        <f>'16.KK_Rev'!S51</f>
        <v>0</v>
      </c>
      <c r="EQ50" s="33">
        <f>'17.PVH_Rev'!T51</f>
        <v>0</v>
      </c>
      <c r="ER50" s="33">
        <f>'18.KT_Rev'!R51</f>
        <v>0</v>
      </c>
      <c r="ES50" s="33">
        <f>'19.RT_Rev'!U51</f>
        <v>0</v>
      </c>
      <c r="ET50" s="33">
        <f>'20.MD_Rev'!Q51</f>
        <v>0</v>
      </c>
      <c r="EU50" s="33">
        <f>'21.BM_Rev'!U51</f>
        <v>0</v>
      </c>
      <c r="EV50" s="33">
        <f>'22.ST_Rev'!Q51</f>
        <v>0</v>
      </c>
      <c r="EW50" s="33">
        <f>'23.KE_Rev'!N51</f>
        <v>0</v>
      </c>
      <c r="EX50" s="33">
        <f>'24.PL_Rev'!N51</f>
        <v>0</v>
      </c>
      <c r="EY50" s="33">
        <f>'25.OM_Rev'!Q51</f>
        <v>0</v>
      </c>
    </row>
    <row r="51" spans="1:155" ht="21.75" x14ac:dyDescent="0.65">
      <c r="A51" s="13"/>
      <c r="B51" s="14">
        <v>742</v>
      </c>
      <c r="C51" s="14"/>
      <c r="D51" s="10" t="s">
        <v>367</v>
      </c>
      <c r="E51" s="5" t="s">
        <v>368</v>
      </c>
      <c r="F51" s="33">
        <f t="shared" si="0"/>
        <v>0</v>
      </c>
      <c r="G51" s="33">
        <f>'02.PP_Rev'!F52</f>
        <v>0</v>
      </c>
      <c r="H51" s="33">
        <f>'03.KD_Rev'!F52</f>
        <v>0</v>
      </c>
      <c r="I51" s="33">
        <f>'04.KC_Rev'!F52</f>
        <v>0</v>
      </c>
      <c r="J51" s="33">
        <f>'05.BT_Rev'!F52</f>
        <v>0</v>
      </c>
      <c r="K51" s="33">
        <f>'06.PV_Rev'!F52</f>
        <v>0</v>
      </c>
      <c r="L51" s="33">
        <f>'07.SR_Rev'!F52</f>
        <v>0</v>
      </c>
      <c r="M51" s="33">
        <f>'08.KT_Rev'!F52</f>
        <v>0</v>
      </c>
      <c r="N51" s="33">
        <f>'09.TK_Rev'!F52</f>
        <v>0</v>
      </c>
      <c r="O51" s="33">
        <f>'10.SV_Rev'!F52</f>
        <v>0</v>
      </c>
      <c r="P51" s="33">
        <f>'11.PS_Rev'!F52</f>
        <v>0</v>
      </c>
      <c r="Q51" s="33">
        <f>'12.KCh_Rev'!F52</f>
        <v>0</v>
      </c>
      <c r="R51" s="33">
        <f>'13.KS_Rev'!F52</f>
        <v>0</v>
      </c>
      <c r="S51" s="33">
        <f>'14.KP_Rev'!F52</f>
        <v>0</v>
      </c>
      <c r="T51" s="33">
        <f>'15.PSH_Rev'!F52</f>
        <v>0</v>
      </c>
      <c r="U51" s="33">
        <f>'16.KK_Rev'!F52</f>
        <v>0</v>
      </c>
      <c r="V51" s="33">
        <f>'17.PVH_Rev'!F52</f>
        <v>0</v>
      </c>
      <c r="W51" s="33">
        <f>'18.KT_Rev'!F52</f>
        <v>0</v>
      </c>
      <c r="X51" s="33">
        <f>'19.RT_Rev'!F52</f>
        <v>0</v>
      </c>
      <c r="Y51" s="33">
        <f>'20.MD_Rev'!F52</f>
        <v>0</v>
      </c>
      <c r="Z51" s="33">
        <f>'21.BM_Rev'!F52</f>
        <v>0</v>
      </c>
      <c r="AA51" s="33">
        <f>'22.ST_Rev'!F52</f>
        <v>0</v>
      </c>
      <c r="AB51" s="33">
        <f>'23.KE_Rev'!F52</f>
        <v>0</v>
      </c>
      <c r="AC51" s="33">
        <f>'24.PL_Rev'!F52</f>
        <v>0</v>
      </c>
      <c r="AD51" s="33">
        <f>'25.OM_Rev'!F52</f>
        <v>0</v>
      </c>
      <c r="AE51" s="33">
        <f t="shared" si="1"/>
        <v>0</v>
      </c>
      <c r="AF51" s="33">
        <f>'02.PP_Rev'!G52</f>
        <v>0</v>
      </c>
      <c r="AG51" s="33">
        <f>'03.KD_Rev'!G52</f>
        <v>0</v>
      </c>
      <c r="AH51" s="33">
        <f>'04.KC_Rev'!G52</f>
        <v>0</v>
      </c>
      <c r="AI51" s="33">
        <f>'05.BT_Rev'!G52</f>
        <v>0</v>
      </c>
      <c r="AJ51" s="33">
        <f>'06.PV_Rev'!G52</f>
        <v>0</v>
      </c>
      <c r="AK51" s="33">
        <f>'07.SR_Rev'!G52</f>
        <v>0</v>
      </c>
      <c r="AL51" s="33">
        <f>'08.KT_Rev'!G52</f>
        <v>0</v>
      </c>
      <c r="AM51" s="33">
        <f>'09.TK_Rev'!G52</f>
        <v>0</v>
      </c>
      <c r="AN51" s="33">
        <f>'10.SV_Rev'!G52</f>
        <v>0</v>
      </c>
      <c r="AO51" s="33">
        <f>'11.PS_Rev'!G52</f>
        <v>0</v>
      </c>
      <c r="AP51" s="33">
        <f>'12.KCh_Rev'!G52</f>
        <v>0</v>
      </c>
      <c r="AQ51" s="33">
        <f>'13.KS_Rev'!G52</f>
        <v>0</v>
      </c>
      <c r="AR51" s="33">
        <f>'14.KP_Rev'!G52</f>
        <v>0</v>
      </c>
      <c r="AS51" s="33">
        <f>'15.PSH_Rev'!G52</f>
        <v>0</v>
      </c>
      <c r="AT51" s="33">
        <f>'16.KK_Rev'!G52</f>
        <v>0</v>
      </c>
      <c r="AU51" s="33">
        <f>'17.PVH_Rev'!G52</f>
        <v>0</v>
      </c>
      <c r="AV51" s="33">
        <f>'18.KT_Rev'!G52</f>
        <v>0</v>
      </c>
      <c r="AW51" s="33">
        <f>'19.RT_Rev'!G52</f>
        <v>0</v>
      </c>
      <c r="AX51" s="33">
        <f>'20.MD_Rev'!G52</f>
        <v>0</v>
      </c>
      <c r="AY51" s="33">
        <f>'21.BM_Rev'!G52</f>
        <v>0</v>
      </c>
      <c r="AZ51" s="33">
        <f>'22.ST_Rev'!G52</f>
        <v>0</v>
      </c>
      <c r="BA51" s="33">
        <f>'23.KE_Rev'!G52</f>
        <v>0</v>
      </c>
      <c r="BB51" s="33">
        <f>'24.PL_Rev'!G52</f>
        <v>0</v>
      </c>
      <c r="BC51" s="33">
        <f>'25.OM_Rev'!G52</f>
        <v>0</v>
      </c>
      <c r="BD51" s="33">
        <f t="shared" si="2"/>
        <v>0</v>
      </c>
      <c r="BE51" s="33">
        <f>'02.PP_Rev'!H52</f>
        <v>0</v>
      </c>
      <c r="BF51" s="33">
        <f>'03.KD_Rev'!H52</f>
        <v>0</v>
      </c>
      <c r="BG51" s="33">
        <f>'04.KC_Rev'!H52</f>
        <v>0</v>
      </c>
      <c r="BH51" s="33">
        <f>'05.BT_Rev'!H52</f>
        <v>0</v>
      </c>
      <c r="BI51" s="33">
        <f>'06.PV_Rev'!H52</f>
        <v>0</v>
      </c>
      <c r="BJ51" s="33">
        <f>'07.SR_Rev'!H52</f>
        <v>0</v>
      </c>
      <c r="BK51" s="33">
        <f>'08.KT_Rev'!H52</f>
        <v>0</v>
      </c>
      <c r="BL51" s="33">
        <f>'09.TK_Rev'!H52</f>
        <v>0</v>
      </c>
      <c r="BM51" s="33">
        <f>'10.SV_Rev'!H52</f>
        <v>0</v>
      </c>
      <c r="BN51" s="33">
        <f>'11.PS_Rev'!H52</f>
        <v>0</v>
      </c>
      <c r="BO51" s="33">
        <f>'12.KCh_Rev'!H52</f>
        <v>0</v>
      </c>
      <c r="BP51" s="33">
        <f>'13.KS_Rev'!H52</f>
        <v>0</v>
      </c>
      <c r="BQ51" s="33">
        <f>'14.KP_Rev'!H52</f>
        <v>0</v>
      </c>
      <c r="BR51" s="33">
        <f>'15.PSH_Rev'!H52</f>
        <v>0</v>
      </c>
      <c r="BS51" s="33">
        <f>'16.KK_Rev'!H52</f>
        <v>0</v>
      </c>
      <c r="BT51" s="33">
        <f>'17.PVH_Rev'!H52</f>
        <v>0</v>
      </c>
      <c r="BU51" s="33">
        <f>'18.KT_Rev'!H52</f>
        <v>0</v>
      </c>
      <c r="BV51" s="33">
        <f>'19.RT_Rev'!H52</f>
        <v>0</v>
      </c>
      <c r="BW51" s="33">
        <f>'20.MD_Rev'!H52</f>
        <v>0</v>
      </c>
      <c r="BX51" s="33">
        <f>'21.BM_Rev'!H52</f>
        <v>0</v>
      </c>
      <c r="BY51" s="33">
        <f>'22.ST_Rev'!H52</f>
        <v>0</v>
      </c>
      <c r="BZ51" s="33">
        <f>'23.KE_Rev'!H52</f>
        <v>0</v>
      </c>
      <c r="CA51" s="33">
        <f>'24.PL_Rev'!H52</f>
        <v>0</v>
      </c>
      <c r="CB51" s="33">
        <f>'25.OM_Rev'!H52</f>
        <v>0</v>
      </c>
      <c r="CC51" s="33">
        <f t="shared" si="3"/>
        <v>2434.5</v>
      </c>
      <c r="CD51" s="33">
        <f>'02.PP_Rev'!I52</f>
        <v>1999.9999999999998</v>
      </c>
      <c r="CE51" s="33">
        <f>'03.KD_Rev'!I52</f>
        <v>120</v>
      </c>
      <c r="CF51" s="33">
        <f>'04.KC_Rev'!I52</f>
        <v>50</v>
      </c>
      <c r="CG51" s="33">
        <f>'05.BT_Rev'!I52</f>
        <v>83.999999999999986</v>
      </c>
      <c r="CH51" s="33">
        <f>'06.PV_Rev'!I52</f>
        <v>0</v>
      </c>
      <c r="CI51" s="33">
        <f>'07.SR_Rev'!I52</f>
        <v>0</v>
      </c>
      <c r="CJ51" s="33">
        <f>'08.KT_Rev'!I52</f>
        <v>0</v>
      </c>
      <c r="CK51" s="33">
        <f>'09.TK_Rev'!I52</f>
        <v>40.000000000000014</v>
      </c>
      <c r="CL51" s="33">
        <f>'10.SV_Rev'!I52</f>
        <v>0</v>
      </c>
      <c r="CM51" s="33">
        <f>'11.PS_Rev'!I52</f>
        <v>40.499999999999993</v>
      </c>
      <c r="CN51" s="33">
        <f>'12.KCh_Rev'!I52</f>
        <v>0</v>
      </c>
      <c r="CO51" s="33">
        <f>'13.KS_Rev'!I52</f>
        <v>0</v>
      </c>
      <c r="CP51" s="33">
        <f>'14.KP_Rev'!I52</f>
        <v>30.000000000000004</v>
      </c>
      <c r="CQ51" s="33">
        <f>'15.PSH_Rev'!I52</f>
        <v>0</v>
      </c>
      <c r="CR51" s="33">
        <f>'16.KK_Rev'!I52</f>
        <v>0</v>
      </c>
      <c r="CS51" s="33">
        <f>'17.PVH_Rev'!I52</f>
        <v>0</v>
      </c>
      <c r="CT51" s="33">
        <f>'18.KT_Rev'!I52</f>
        <v>30</v>
      </c>
      <c r="CU51" s="33">
        <f>'19.RT_Rev'!I52</f>
        <v>0</v>
      </c>
      <c r="CV51" s="33">
        <f>'20.MD_Rev'!I52</f>
        <v>0</v>
      </c>
      <c r="CW51" s="33">
        <f>'21.BM_Rev'!I52</f>
        <v>0</v>
      </c>
      <c r="CX51" s="33">
        <f>'22.ST_Rev'!I52</f>
        <v>0</v>
      </c>
      <c r="CY51" s="33">
        <f>'23.KE_Rev'!I52</f>
        <v>0</v>
      </c>
      <c r="CZ51" s="33">
        <f>'24.PL_Rev'!I52</f>
        <v>40.000000000000007</v>
      </c>
      <c r="DA51" s="33">
        <f>'25.OM_Rev'!I52</f>
        <v>0</v>
      </c>
      <c r="DB51" s="33">
        <f t="shared" si="4"/>
        <v>2911.4</v>
      </c>
      <c r="DC51" s="33">
        <f>'02.PP_Rev'!U52</f>
        <v>2200</v>
      </c>
      <c r="DD51" s="33">
        <f>'03.KD_Rev'!V52</f>
        <v>120</v>
      </c>
      <c r="DE51" s="33">
        <f>'04.KC_Rev'!AB52</f>
        <v>100</v>
      </c>
      <c r="DF51" s="33">
        <f>'05.BT_Rev'!Y52</f>
        <v>92.4</v>
      </c>
      <c r="DG51" s="33">
        <f>'06.PV_Rev'!X52</f>
        <v>0</v>
      </c>
      <c r="DH51" s="33">
        <f>'07.SR_Rev'!W52</f>
        <v>88</v>
      </c>
      <c r="DI51" s="33">
        <f>'08.KT_Rev'!S52</f>
        <v>0</v>
      </c>
      <c r="DJ51" s="33">
        <f>'09.TK_Rev'!U52</f>
        <v>60</v>
      </c>
      <c r="DK51" s="33">
        <f>'10.SV_Rev'!S52</f>
        <v>70</v>
      </c>
      <c r="DL51" s="33">
        <f>'11.PS_Rev'!Q52</f>
        <v>0</v>
      </c>
      <c r="DM51" s="33">
        <f>'12.KCh_Rev'!S52</f>
        <v>0</v>
      </c>
      <c r="DN51" s="33">
        <f>'13.KS_Rev'!S52</f>
        <v>0</v>
      </c>
      <c r="DO51" s="33">
        <f>'14.KP_Rev'!S52</f>
        <v>30</v>
      </c>
      <c r="DP51" s="33">
        <f>'15.PSH_Rev'!O52</f>
        <v>0</v>
      </c>
      <c r="DQ51" s="33">
        <f>'16.KK_Rev'!R52</f>
        <v>70</v>
      </c>
      <c r="DR51" s="33">
        <f>'17.PVH_Rev'!S52</f>
        <v>0</v>
      </c>
      <c r="DS51" s="33">
        <f>'18.KT_Rev'!Q52</f>
        <v>30</v>
      </c>
      <c r="DT51" s="33">
        <f>'19.RT_Rev'!T52</f>
        <v>0</v>
      </c>
      <c r="DU51" s="33">
        <f>'20.MD_Rev'!P52</f>
        <v>0</v>
      </c>
      <c r="DV51" s="33">
        <f>'21.BM_Rev'!T52</f>
        <v>0</v>
      </c>
      <c r="DW51" s="33">
        <f>'22.ST_Rev'!P52</f>
        <v>0</v>
      </c>
      <c r="DX51" s="33">
        <f>'23.KE_Rev'!M52</f>
        <v>0</v>
      </c>
      <c r="DY51" s="33">
        <f>'24.PL_Rev'!M52</f>
        <v>51</v>
      </c>
      <c r="DZ51" s="33">
        <f>'25.OM_Rev'!P52</f>
        <v>0</v>
      </c>
      <c r="EA51" s="33">
        <f t="shared" si="5"/>
        <v>3186</v>
      </c>
      <c r="EB51" s="33">
        <f>'02.PP_Rev'!AG52</f>
        <v>2500</v>
      </c>
      <c r="EC51" s="33">
        <f>'03.KD_Rev'!W52</f>
        <v>100</v>
      </c>
      <c r="ED51" s="33">
        <f>'04.KC_Rev'!AC52</f>
        <v>100</v>
      </c>
      <c r="EE51" s="33">
        <f>'05.BT_Rev'!Z52</f>
        <v>111</v>
      </c>
      <c r="EF51" s="33">
        <f>'06.PV_Rev'!Y52</f>
        <v>0</v>
      </c>
      <c r="EG51" s="33">
        <f>'07.SR_Rev'!X52</f>
        <v>102</v>
      </c>
      <c r="EH51" s="33">
        <f>'08.KT_Rev'!T52</f>
        <v>0</v>
      </c>
      <c r="EI51" s="33">
        <f>'09.TK_Rev'!V52</f>
        <v>85</v>
      </c>
      <c r="EJ51" s="33">
        <f>'10.SV_Rev'!T52</f>
        <v>20</v>
      </c>
      <c r="EK51" s="33">
        <f>'11.PS_Rev'!R52</f>
        <v>0</v>
      </c>
      <c r="EL51" s="33">
        <f>'12.KCh_Rev'!T52</f>
        <v>0</v>
      </c>
      <c r="EM51" s="33">
        <f>'13.KS_Rev'!T52</f>
        <v>0</v>
      </c>
      <c r="EN51" s="33">
        <f>'14.KP_Rev'!T52</f>
        <v>100</v>
      </c>
      <c r="EO51" s="33">
        <f>'15.PSH_Rev'!P52</f>
        <v>0</v>
      </c>
      <c r="EP51" s="33">
        <f>'16.KK_Rev'!S52</f>
        <v>16</v>
      </c>
      <c r="EQ51" s="33">
        <f>'17.PVH_Rev'!T52</f>
        <v>0</v>
      </c>
      <c r="ER51" s="33">
        <f>'18.KT_Rev'!R52</f>
        <v>0</v>
      </c>
      <c r="ES51" s="33">
        <f>'19.RT_Rev'!U52</f>
        <v>0</v>
      </c>
      <c r="ET51" s="33">
        <f>'20.MD_Rev'!Q52</f>
        <v>0</v>
      </c>
      <c r="EU51" s="33">
        <f>'21.BM_Rev'!U52</f>
        <v>0</v>
      </c>
      <c r="EV51" s="33">
        <f>'22.ST_Rev'!Q52</f>
        <v>0</v>
      </c>
      <c r="EW51" s="33">
        <f>'23.KE_Rev'!N52</f>
        <v>0</v>
      </c>
      <c r="EX51" s="33">
        <f>'24.PL_Rev'!N52</f>
        <v>52</v>
      </c>
      <c r="EY51" s="33">
        <f>'25.OM_Rev'!Q52</f>
        <v>0</v>
      </c>
    </row>
    <row r="52" spans="1:155" s="2" customFormat="1" ht="21.75" x14ac:dyDescent="0.65">
      <c r="A52" s="35">
        <v>75</v>
      </c>
      <c r="B52" s="35"/>
      <c r="C52" s="35"/>
      <c r="D52" s="9" t="s">
        <v>41</v>
      </c>
      <c r="E52" s="36" t="s">
        <v>89</v>
      </c>
      <c r="F52" s="33">
        <f t="shared" si="0"/>
        <v>65000</v>
      </c>
      <c r="G52" s="33">
        <f>'02.PP_Rev'!F53</f>
        <v>0</v>
      </c>
      <c r="H52" s="33">
        <f>'03.KD_Rev'!F53</f>
        <v>2290</v>
      </c>
      <c r="I52" s="33">
        <f>'04.KC_Rev'!F53</f>
        <v>1350</v>
      </c>
      <c r="J52" s="33">
        <f>'05.BT_Rev'!F53</f>
        <v>2800</v>
      </c>
      <c r="K52" s="33">
        <f>'06.PV_Rev'!F53</f>
        <v>3240</v>
      </c>
      <c r="L52" s="33">
        <f>'07.SR_Rev'!F53</f>
        <v>1260</v>
      </c>
      <c r="M52" s="33">
        <f>'08.KT_Rev'!F53</f>
        <v>3160</v>
      </c>
      <c r="N52" s="33">
        <f>'09.TK_Rev'!F53</f>
        <v>2910</v>
      </c>
      <c r="O52" s="33">
        <f>'10.SV_Rev'!F53</f>
        <v>3060</v>
      </c>
      <c r="P52" s="33">
        <f>'11.PS_Rev'!F53</f>
        <v>2900</v>
      </c>
      <c r="Q52" s="33">
        <f>'12.KCh_Rev'!F53</f>
        <v>2550</v>
      </c>
      <c r="R52" s="33">
        <f>'13.KS_Rev'!F53</f>
        <v>2960</v>
      </c>
      <c r="S52" s="33">
        <f>'14.KP_Rev'!F53</f>
        <v>3150</v>
      </c>
      <c r="T52" s="33">
        <f>'15.PSH_Rev'!F53</f>
        <v>1260</v>
      </c>
      <c r="U52" s="33">
        <f>'16.KK_Rev'!F53</f>
        <v>2960</v>
      </c>
      <c r="V52" s="33">
        <f>'17.PVH_Rev'!F53</f>
        <v>4280</v>
      </c>
      <c r="W52" s="33">
        <f>'18.KT_Rev'!F53</f>
        <v>2910</v>
      </c>
      <c r="X52" s="33">
        <f>'19.RT_Rev'!F53</f>
        <v>2900</v>
      </c>
      <c r="Y52" s="33">
        <f>'20.MD_Rev'!F53</f>
        <v>2850</v>
      </c>
      <c r="Z52" s="33">
        <f>'21.BM_Rev'!F53</f>
        <v>3800</v>
      </c>
      <c r="AA52" s="33">
        <f>'22.ST_Rev'!F53</f>
        <v>2890</v>
      </c>
      <c r="AB52" s="33">
        <f>'23.KE_Rev'!F53</f>
        <v>3300</v>
      </c>
      <c r="AC52" s="33">
        <f>'24.PL_Rev'!F53</f>
        <v>2760</v>
      </c>
      <c r="AD52" s="33">
        <f>'25.OM_Rev'!F53</f>
        <v>3460</v>
      </c>
      <c r="AE52" s="33">
        <f t="shared" si="1"/>
        <v>111120</v>
      </c>
      <c r="AF52" s="33">
        <f>'02.PP_Rev'!G53</f>
        <v>0</v>
      </c>
      <c r="AG52" s="33">
        <f>'03.KD_Rev'!G53</f>
        <v>4720</v>
      </c>
      <c r="AH52" s="33">
        <f>'04.KC_Rev'!G53</f>
        <v>4070</v>
      </c>
      <c r="AI52" s="33">
        <f>'05.BT_Rev'!G53</f>
        <v>6410</v>
      </c>
      <c r="AJ52" s="33">
        <f>'06.PV_Rev'!G53</f>
        <v>5000</v>
      </c>
      <c r="AK52" s="33">
        <f>'07.SR_Rev'!G53</f>
        <v>2750</v>
      </c>
      <c r="AL52" s="33">
        <f>'08.KT_Rev'!G53</f>
        <v>4490</v>
      </c>
      <c r="AM52" s="33">
        <f>'09.TK_Rev'!G53</f>
        <v>4150</v>
      </c>
      <c r="AN52" s="33">
        <f>'10.SV_Rev'!G53</f>
        <v>5990</v>
      </c>
      <c r="AO52" s="33">
        <f>'11.PS_Rev'!G53</f>
        <v>5690</v>
      </c>
      <c r="AP52" s="33">
        <f>'12.KCh_Rev'!G53</f>
        <v>5590</v>
      </c>
      <c r="AQ52" s="33">
        <f>'13.KS_Rev'!G53</f>
        <v>5510</v>
      </c>
      <c r="AR52" s="33">
        <f>'14.KP_Rev'!G53</f>
        <v>4940</v>
      </c>
      <c r="AS52" s="33">
        <f>'15.PSH_Rev'!G53</f>
        <v>1970</v>
      </c>
      <c r="AT52" s="33">
        <f>'16.KK_Rev'!G53</f>
        <v>4550</v>
      </c>
      <c r="AU52" s="33">
        <f>'17.PVH_Rev'!G53</f>
        <v>6980</v>
      </c>
      <c r="AV52" s="33">
        <f>'18.KT_Rev'!G53</f>
        <v>5940</v>
      </c>
      <c r="AW52" s="33">
        <f>'19.RT_Rev'!G53</f>
        <v>5720</v>
      </c>
      <c r="AX52" s="33">
        <f>'20.MD_Rev'!G53</f>
        <v>3430</v>
      </c>
      <c r="AY52" s="33">
        <f>'21.BM_Rev'!G53</f>
        <v>6800</v>
      </c>
      <c r="AZ52" s="33">
        <f>'22.ST_Rev'!G53</f>
        <v>3600</v>
      </c>
      <c r="BA52" s="33">
        <f>'23.KE_Rev'!G53</f>
        <v>4420</v>
      </c>
      <c r="BB52" s="33">
        <f>'24.PL_Rev'!G53</f>
        <v>4840</v>
      </c>
      <c r="BC52" s="33">
        <f>'25.OM_Rev'!G53</f>
        <v>3560</v>
      </c>
      <c r="BD52" s="33">
        <f t="shared" si="2"/>
        <v>125832</v>
      </c>
      <c r="BE52" s="33">
        <f>'02.PP_Rev'!H53</f>
        <v>0</v>
      </c>
      <c r="BF52" s="33">
        <f>'03.KD_Rev'!H53</f>
        <v>5220</v>
      </c>
      <c r="BG52" s="33">
        <f>'04.KC_Rev'!H53</f>
        <v>6570</v>
      </c>
      <c r="BH52" s="33">
        <f>'05.BT_Rev'!H53</f>
        <v>6410</v>
      </c>
      <c r="BI52" s="33">
        <f>'06.PV_Rev'!H53</f>
        <v>7000</v>
      </c>
      <c r="BJ52" s="33">
        <f>'07.SR_Rev'!H53</f>
        <v>2800</v>
      </c>
      <c r="BK52" s="33">
        <f>'08.KT_Rev'!H53</f>
        <v>6590</v>
      </c>
      <c r="BL52" s="33">
        <f>'09.TK_Rev'!H53</f>
        <v>4650</v>
      </c>
      <c r="BM52" s="33">
        <f>'10.SV_Rev'!H53</f>
        <v>7990</v>
      </c>
      <c r="BN52" s="33">
        <f>'11.PS_Rev'!H53</f>
        <v>5740</v>
      </c>
      <c r="BO52" s="33">
        <f>'12.KCh_Rev'!H53</f>
        <v>8090</v>
      </c>
      <c r="BP52" s="33">
        <f>'13.KS_Rev'!H53</f>
        <v>5510</v>
      </c>
      <c r="BQ52" s="33">
        <f>'14.KP_Rev'!H53</f>
        <v>4940</v>
      </c>
      <c r="BR52" s="33">
        <f>'15.PSH_Rev'!H53</f>
        <v>2170</v>
      </c>
      <c r="BS52" s="33">
        <f>'16.KK_Rev'!H53</f>
        <v>4550</v>
      </c>
      <c r="BT52" s="33">
        <f>'17.PVH_Rev'!H53</f>
        <v>5400</v>
      </c>
      <c r="BU52" s="33">
        <f>'18.KT_Rev'!H53</f>
        <v>5940</v>
      </c>
      <c r="BV52" s="33">
        <f>'19.RT_Rev'!H53</f>
        <v>5720</v>
      </c>
      <c r="BW52" s="33">
        <f>'20.MD_Rev'!H53</f>
        <v>4430</v>
      </c>
      <c r="BX52" s="33">
        <f>'21.BM_Rev'!H53</f>
        <v>7800</v>
      </c>
      <c r="BY52" s="33">
        <f>'22.ST_Rev'!H53</f>
        <v>4000</v>
      </c>
      <c r="BZ52" s="33">
        <f>'23.KE_Rev'!H53</f>
        <v>4420</v>
      </c>
      <c r="CA52" s="33">
        <f>'24.PL_Rev'!H53</f>
        <v>5840</v>
      </c>
      <c r="CB52" s="33">
        <f>'25.OM_Rev'!H53</f>
        <v>4052</v>
      </c>
      <c r="CC52" s="33">
        <f t="shared" si="3"/>
        <v>147676</v>
      </c>
      <c r="CD52" s="33">
        <f>'02.PP_Rev'!I53</f>
        <v>0</v>
      </c>
      <c r="CE52" s="33">
        <f>'03.KD_Rev'!I53</f>
        <v>6219</v>
      </c>
      <c r="CF52" s="33">
        <f>'04.KC_Rev'!I53</f>
        <v>7341.0000000000009</v>
      </c>
      <c r="CG52" s="33">
        <f>'05.BT_Rev'!I53</f>
        <v>7045</v>
      </c>
      <c r="CH52" s="33">
        <f>'06.PV_Rev'!I53</f>
        <v>7666.0000000000009</v>
      </c>
      <c r="CI52" s="33">
        <f>'07.SR_Rev'!I53</f>
        <v>5343.9999999999991</v>
      </c>
      <c r="CJ52" s="33">
        <f>'08.KT_Rev'!I53</f>
        <v>6952.9999999999991</v>
      </c>
      <c r="CK52" s="33">
        <f>'09.TK_Rev'!I53</f>
        <v>6302.9999999999991</v>
      </c>
      <c r="CL52" s="33">
        <f>'10.SV_Rev'!I53</f>
        <v>8353</v>
      </c>
      <c r="CM52" s="33">
        <f>'11.PS_Rev'!I53</f>
        <v>7618.9999999999991</v>
      </c>
      <c r="CN52" s="33">
        <f>'12.KCh_Rev'!I53</f>
        <v>8453</v>
      </c>
      <c r="CO52" s="33">
        <f>'13.KS_Rev'!I53</f>
        <v>5873</v>
      </c>
      <c r="CP52" s="33">
        <f>'14.KP_Rev'!I53</f>
        <v>5302.9999999999991</v>
      </c>
      <c r="CQ52" s="33">
        <f>'15.PSH_Rev'!I53</f>
        <v>2382</v>
      </c>
      <c r="CR52" s="33">
        <f>'16.KK_Rev'!I53</f>
        <v>4868</v>
      </c>
      <c r="CS52" s="33">
        <f>'17.PVH_Rev'!I53</f>
        <v>5763</v>
      </c>
      <c r="CT52" s="33">
        <f>'18.KT_Rev'!I53</f>
        <v>6212.0000000000009</v>
      </c>
      <c r="CU52" s="33">
        <f>'19.RT_Rev'!I53</f>
        <v>8128.0000000000009</v>
      </c>
      <c r="CV52" s="33">
        <f>'20.MD_Rev'!I53</f>
        <v>6656.9999999999991</v>
      </c>
      <c r="CW52" s="33">
        <f>'21.BM_Rev'!I53</f>
        <v>8208</v>
      </c>
      <c r="CX52" s="33">
        <f>'22.ST_Rev'!I53</f>
        <v>6727</v>
      </c>
      <c r="CY52" s="33">
        <f>'23.KE_Rev'!I53</f>
        <v>6011</v>
      </c>
      <c r="CZ52" s="33">
        <f>'24.PL_Rev'!I53</f>
        <v>5931</v>
      </c>
      <c r="DA52" s="33">
        <f>'25.OM_Rev'!I53</f>
        <v>4317</v>
      </c>
      <c r="DB52" s="33">
        <f t="shared" si="4"/>
        <v>140437</v>
      </c>
      <c r="DC52" s="33">
        <f>'02.PP_Rev'!U53</f>
        <v>18016</v>
      </c>
      <c r="DD52" s="33">
        <f>'03.KD_Rev'!V53</f>
        <v>5100</v>
      </c>
      <c r="DE52" s="33">
        <f>'04.KC_Rev'!AB53</f>
        <v>6050</v>
      </c>
      <c r="DF52" s="33">
        <f>'05.BT_Rev'!Y53</f>
        <v>5800</v>
      </c>
      <c r="DG52" s="33">
        <f>'06.PV_Rev'!X53</f>
        <v>6300</v>
      </c>
      <c r="DH52" s="33">
        <f>'07.SR_Rev'!W53</f>
        <v>4300</v>
      </c>
      <c r="DI52" s="33">
        <f>'08.KT_Rev'!S53</f>
        <v>5700</v>
      </c>
      <c r="DJ52" s="33">
        <f>'09.TK_Rev'!U53</f>
        <v>5200</v>
      </c>
      <c r="DK52" s="33">
        <f>'10.SV_Rev'!S53</f>
        <v>6900</v>
      </c>
      <c r="DL52" s="33">
        <f>'11.PS_Rev'!Q53</f>
        <v>6300</v>
      </c>
      <c r="DM52" s="33">
        <f>'12.KCh_Rev'!S53</f>
        <v>6900</v>
      </c>
      <c r="DN52" s="33">
        <f>'13.KS_Rev'!S53</f>
        <v>4850</v>
      </c>
      <c r="DO52" s="33">
        <f>'14.KP_Rev'!S53</f>
        <v>4350</v>
      </c>
      <c r="DP52" s="33">
        <f>'15.PSH_Rev'!O53</f>
        <v>1970</v>
      </c>
      <c r="DQ52" s="33">
        <f>'16.KK_Rev'!R53</f>
        <v>4000</v>
      </c>
      <c r="DR52" s="33">
        <f>'17.PVH_Rev'!S53</f>
        <v>4700</v>
      </c>
      <c r="DS52" s="33">
        <f>'18.KT_Rev'!Q53</f>
        <v>5100</v>
      </c>
      <c r="DT52" s="33">
        <f>'19.RT_Rev'!T53</f>
        <v>6700</v>
      </c>
      <c r="DU52" s="33">
        <f>'20.MD_Rev'!P53</f>
        <v>5551</v>
      </c>
      <c r="DV52" s="33">
        <f>'21.BM_Rev'!T53</f>
        <v>6700</v>
      </c>
      <c r="DW52" s="33">
        <f>'22.ST_Rev'!P53</f>
        <v>5510</v>
      </c>
      <c r="DX52" s="33">
        <f>'23.KE_Rev'!M53</f>
        <v>4970</v>
      </c>
      <c r="DY52" s="33">
        <f>'24.PL_Rev'!M53</f>
        <v>5900</v>
      </c>
      <c r="DZ52" s="33">
        <f>'25.OM_Rev'!P53</f>
        <v>3570</v>
      </c>
      <c r="EA52" s="33">
        <f t="shared" si="5"/>
        <v>138922.04999999999</v>
      </c>
      <c r="EB52" s="33">
        <f>'02.PP_Rev'!AG53</f>
        <v>15652.05</v>
      </c>
      <c r="EC52" s="33">
        <f>'03.KD_Rev'!W53</f>
        <v>7100</v>
      </c>
      <c r="ED52" s="33">
        <f>'04.KC_Rev'!AC53</f>
        <v>6050</v>
      </c>
      <c r="EE52" s="33">
        <f>'05.BT_Rev'!Z53</f>
        <v>5800</v>
      </c>
      <c r="EF52" s="33">
        <f>'06.PV_Rev'!Y53</f>
        <v>5700</v>
      </c>
      <c r="EG52" s="33">
        <f>'07.SR_Rev'!X53</f>
        <v>4300</v>
      </c>
      <c r="EH52" s="33">
        <f>'08.KT_Rev'!T53</f>
        <v>5700</v>
      </c>
      <c r="EI52" s="33">
        <f>'09.TK_Rev'!V53</f>
        <v>5200</v>
      </c>
      <c r="EJ52" s="33">
        <f>'10.SV_Rev'!T53</f>
        <v>7200</v>
      </c>
      <c r="EK52" s="33">
        <f>'11.PS_Rev'!R53</f>
        <v>5800</v>
      </c>
      <c r="EL52" s="33">
        <f>'12.KCh_Rev'!T53</f>
        <v>5200</v>
      </c>
      <c r="EM52" s="33">
        <f>'13.KS_Rev'!T53</f>
        <v>5550</v>
      </c>
      <c r="EN52" s="33">
        <f>'14.KP_Rev'!T53</f>
        <v>4350</v>
      </c>
      <c r="EO52" s="33">
        <f>'15.PSH_Rev'!P53</f>
        <v>2000</v>
      </c>
      <c r="EP52" s="33">
        <f>'16.KK_Rev'!S53</f>
        <v>4531</v>
      </c>
      <c r="EQ52" s="33">
        <f>'17.PVH_Rev'!T53</f>
        <v>6000</v>
      </c>
      <c r="ER52" s="33">
        <f>'18.KT_Rev'!R53</f>
        <v>5100</v>
      </c>
      <c r="ES52" s="33">
        <f>'19.RT_Rev'!U53</f>
        <v>5090</v>
      </c>
      <c r="ET52" s="33">
        <f>'20.MD_Rev'!Q53</f>
        <v>4990</v>
      </c>
      <c r="EU52" s="33">
        <f>'21.BM_Rev'!U53</f>
        <v>5430</v>
      </c>
      <c r="EV52" s="33">
        <f>'22.ST_Rev'!Q53</f>
        <v>5380</v>
      </c>
      <c r="EW52" s="33">
        <f>'23.KE_Rev'!N53</f>
        <v>5819</v>
      </c>
      <c r="EX52" s="33">
        <f>'24.PL_Rev'!N53</f>
        <v>5600</v>
      </c>
      <c r="EY52" s="33">
        <f>'25.OM_Rev'!Q53</f>
        <v>5380</v>
      </c>
    </row>
    <row r="53" spans="1:155" ht="21.75" x14ac:dyDescent="0.65">
      <c r="A53" s="35"/>
      <c r="B53" s="30">
        <v>751</v>
      </c>
      <c r="C53" s="30"/>
      <c r="D53" s="10" t="s">
        <v>110</v>
      </c>
      <c r="E53" s="7" t="s">
        <v>370</v>
      </c>
      <c r="F53" s="33">
        <f t="shared" si="0"/>
        <v>65000</v>
      </c>
      <c r="G53" s="33">
        <f>'02.PP_Rev'!F54</f>
        <v>0</v>
      </c>
      <c r="H53" s="33">
        <f>'03.KD_Rev'!F54</f>
        <v>2290</v>
      </c>
      <c r="I53" s="33">
        <f>'04.KC_Rev'!F54</f>
        <v>1350</v>
      </c>
      <c r="J53" s="33">
        <f>'05.BT_Rev'!F54</f>
        <v>2800</v>
      </c>
      <c r="K53" s="33">
        <f>'06.PV_Rev'!F54</f>
        <v>3240</v>
      </c>
      <c r="L53" s="33">
        <f>'07.SR_Rev'!F54</f>
        <v>1260</v>
      </c>
      <c r="M53" s="33">
        <f>'08.KT_Rev'!F54</f>
        <v>3160</v>
      </c>
      <c r="N53" s="33">
        <f>'09.TK_Rev'!F54</f>
        <v>2910</v>
      </c>
      <c r="O53" s="33">
        <f>'10.SV_Rev'!F54</f>
        <v>3060</v>
      </c>
      <c r="P53" s="33">
        <f>'11.PS_Rev'!F54</f>
        <v>2900</v>
      </c>
      <c r="Q53" s="33">
        <f>'12.KCh_Rev'!F54</f>
        <v>2550</v>
      </c>
      <c r="R53" s="33">
        <f>'13.KS_Rev'!F54</f>
        <v>2960</v>
      </c>
      <c r="S53" s="33">
        <f>'14.KP_Rev'!F54</f>
        <v>3150</v>
      </c>
      <c r="T53" s="33">
        <f>'15.PSH_Rev'!F54</f>
        <v>1260</v>
      </c>
      <c r="U53" s="33">
        <f>'16.KK_Rev'!F54</f>
        <v>2960</v>
      </c>
      <c r="V53" s="33">
        <f>'17.PVH_Rev'!F54</f>
        <v>4280</v>
      </c>
      <c r="W53" s="33">
        <f>'18.KT_Rev'!F54</f>
        <v>2910</v>
      </c>
      <c r="X53" s="33">
        <f>'19.RT_Rev'!F54</f>
        <v>2900</v>
      </c>
      <c r="Y53" s="33">
        <f>'20.MD_Rev'!F54</f>
        <v>2850</v>
      </c>
      <c r="Z53" s="33">
        <f>'21.BM_Rev'!F54</f>
        <v>3800</v>
      </c>
      <c r="AA53" s="33">
        <f>'22.ST_Rev'!F54</f>
        <v>2890</v>
      </c>
      <c r="AB53" s="33">
        <f>'23.KE_Rev'!F54</f>
        <v>3300</v>
      </c>
      <c r="AC53" s="33">
        <f>'24.PL_Rev'!F54</f>
        <v>2760</v>
      </c>
      <c r="AD53" s="33">
        <f>'25.OM_Rev'!F54</f>
        <v>3460</v>
      </c>
      <c r="AE53" s="33">
        <f t="shared" si="1"/>
        <v>111120</v>
      </c>
      <c r="AF53" s="33">
        <f>'02.PP_Rev'!G54</f>
        <v>0</v>
      </c>
      <c r="AG53" s="33">
        <f>'03.KD_Rev'!G54</f>
        <v>4720</v>
      </c>
      <c r="AH53" s="33">
        <f>'04.KC_Rev'!G54</f>
        <v>4070</v>
      </c>
      <c r="AI53" s="33">
        <f>'05.BT_Rev'!G54</f>
        <v>6410</v>
      </c>
      <c r="AJ53" s="33">
        <f>'06.PV_Rev'!G54</f>
        <v>5000</v>
      </c>
      <c r="AK53" s="33">
        <f>'07.SR_Rev'!G54</f>
        <v>2750</v>
      </c>
      <c r="AL53" s="33">
        <f>'08.KT_Rev'!G54</f>
        <v>4490</v>
      </c>
      <c r="AM53" s="33">
        <f>'09.TK_Rev'!G54</f>
        <v>4150</v>
      </c>
      <c r="AN53" s="33">
        <f>'10.SV_Rev'!G54</f>
        <v>5990</v>
      </c>
      <c r="AO53" s="33">
        <f>'11.PS_Rev'!G54</f>
        <v>5690</v>
      </c>
      <c r="AP53" s="33">
        <f>'12.KCh_Rev'!G54</f>
        <v>5590</v>
      </c>
      <c r="AQ53" s="33">
        <f>'13.KS_Rev'!G54</f>
        <v>5510</v>
      </c>
      <c r="AR53" s="33">
        <f>'14.KP_Rev'!G54</f>
        <v>4940</v>
      </c>
      <c r="AS53" s="33">
        <f>'15.PSH_Rev'!G54</f>
        <v>1970</v>
      </c>
      <c r="AT53" s="33">
        <f>'16.KK_Rev'!G54</f>
        <v>4550</v>
      </c>
      <c r="AU53" s="33">
        <f>'17.PVH_Rev'!G54</f>
        <v>6980</v>
      </c>
      <c r="AV53" s="33">
        <f>'18.KT_Rev'!G54</f>
        <v>5940</v>
      </c>
      <c r="AW53" s="33">
        <f>'19.RT_Rev'!G54</f>
        <v>5720</v>
      </c>
      <c r="AX53" s="33">
        <f>'20.MD_Rev'!G54</f>
        <v>3430</v>
      </c>
      <c r="AY53" s="33">
        <f>'21.BM_Rev'!G54</f>
        <v>6800</v>
      </c>
      <c r="AZ53" s="33">
        <f>'22.ST_Rev'!G54</f>
        <v>3600</v>
      </c>
      <c r="BA53" s="33">
        <f>'23.KE_Rev'!G54</f>
        <v>4420</v>
      </c>
      <c r="BB53" s="33">
        <f>'24.PL_Rev'!G54</f>
        <v>4840</v>
      </c>
      <c r="BC53" s="33">
        <f>'25.OM_Rev'!G54</f>
        <v>3560</v>
      </c>
      <c r="BD53" s="33">
        <f t="shared" si="2"/>
        <v>125832</v>
      </c>
      <c r="BE53" s="33">
        <f>'02.PP_Rev'!H54</f>
        <v>0</v>
      </c>
      <c r="BF53" s="33">
        <f>'03.KD_Rev'!H54</f>
        <v>5220</v>
      </c>
      <c r="BG53" s="33">
        <f>'04.KC_Rev'!H54</f>
        <v>6570</v>
      </c>
      <c r="BH53" s="33">
        <f>'05.BT_Rev'!H54</f>
        <v>6410</v>
      </c>
      <c r="BI53" s="33">
        <f>'06.PV_Rev'!H54</f>
        <v>7000</v>
      </c>
      <c r="BJ53" s="33">
        <f>'07.SR_Rev'!H54</f>
        <v>2800</v>
      </c>
      <c r="BK53" s="33">
        <f>'08.KT_Rev'!H54</f>
        <v>6590</v>
      </c>
      <c r="BL53" s="33">
        <f>'09.TK_Rev'!H54</f>
        <v>4650</v>
      </c>
      <c r="BM53" s="33">
        <f>'10.SV_Rev'!H54</f>
        <v>7990</v>
      </c>
      <c r="BN53" s="33">
        <f>'11.PS_Rev'!H54</f>
        <v>5740</v>
      </c>
      <c r="BO53" s="33">
        <f>'12.KCh_Rev'!H54</f>
        <v>8090</v>
      </c>
      <c r="BP53" s="33">
        <f>'13.KS_Rev'!H54</f>
        <v>5510</v>
      </c>
      <c r="BQ53" s="33">
        <f>'14.KP_Rev'!H54</f>
        <v>4940</v>
      </c>
      <c r="BR53" s="33">
        <f>'15.PSH_Rev'!H54</f>
        <v>2170</v>
      </c>
      <c r="BS53" s="33">
        <f>'16.KK_Rev'!H54</f>
        <v>4550</v>
      </c>
      <c r="BT53" s="33">
        <f>'17.PVH_Rev'!H54</f>
        <v>5400</v>
      </c>
      <c r="BU53" s="33">
        <f>'18.KT_Rev'!H54</f>
        <v>5940</v>
      </c>
      <c r="BV53" s="33">
        <f>'19.RT_Rev'!H54</f>
        <v>5720</v>
      </c>
      <c r="BW53" s="33">
        <f>'20.MD_Rev'!H54</f>
        <v>4430</v>
      </c>
      <c r="BX53" s="33">
        <f>'21.BM_Rev'!H54</f>
        <v>7800</v>
      </c>
      <c r="BY53" s="33">
        <f>'22.ST_Rev'!H54</f>
        <v>4000</v>
      </c>
      <c r="BZ53" s="33">
        <f>'23.KE_Rev'!H54</f>
        <v>4420</v>
      </c>
      <c r="CA53" s="33">
        <f>'24.PL_Rev'!H54</f>
        <v>5840</v>
      </c>
      <c r="CB53" s="33">
        <f>'25.OM_Rev'!H54</f>
        <v>4052</v>
      </c>
      <c r="CC53" s="33">
        <f t="shared" si="3"/>
        <v>147676</v>
      </c>
      <c r="CD53" s="33">
        <f>'02.PP_Rev'!I54</f>
        <v>0</v>
      </c>
      <c r="CE53" s="33">
        <f>'03.KD_Rev'!I54</f>
        <v>6219</v>
      </c>
      <c r="CF53" s="33">
        <f>'04.KC_Rev'!I54</f>
        <v>7341.0000000000009</v>
      </c>
      <c r="CG53" s="33">
        <f>'05.BT_Rev'!I54</f>
        <v>7045</v>
      </c>
      <c r="CH53" s="33">
        <f>'06.PV_Rev'!I54</f>
        <v>7666.0000000000009</v>
      </c>
      <c r="CI53" s="33">
        <f>'07.SR_Rev'!I54</f>
        <v>5343.9999999999991</v>
      </c>
      <c r="CJ53" s="33">
        <f>'08.KT_Rev'!I54</f>
        <v>6952.9999999999991</v>
      </c>
      <c r="CK53" s="33">
        <f>'09.TK_Rev'!I54</f>
        <v>6302.9999999999991</v>
      </c>
      <c r="CL53" s="33">
        <f>'10.SV_Rev'!I54</f>
        <v>8353</v>
      </c>
      <c r="CM53" s="33">
        <f>'11.PS_Rev'!I54</f>
        <v>7618.9999999999991</v>
      </c>
      <c r="CN53" s="33">
        <f>'12.KCh_Rev'!I54</f>
        <v>8453</v>
      </c>
      <c r="CO53" s="33">
        <f>'13.KS_Rev'!I54</f>
        <v>5873</v>
      </c>
      <c r="CP53" s="33">
        <f>'14.KP_Rev'!I54</f>
        <v>5302.9999999999991</v>
      </c>
      <c r="CQ53" s="33">
        <f>'15.PSH_Rev'!I54</f>
        <v>2382</v>
      </c>
      <c r="CR53" s="33">
        <f>'16.KK_Rev'!I54</f>
        <v>4868</v>
      </c>
      <c r="CS53" s="33">
        <f>'17.PVH_Rev'!I54</f>
        <v>5763</v>
      </c>
      <c r="CT53" s="33">
        <f>'18.KT_Rev'!I54</f>
        <v>6212.0000000000009</v>
      </c>
      <c r="CU53" s="33">
        <f>'19.RT_Rev'!I54</f>
        <v>8128.0000000000009</v>
      </c>
      <c r="CV53" s="33">
        <f>'20.MD_Rev'!I54</f>
        <v>6656.9999999999991</v>
      </c>
      <c r="CW53" s="33">
        <f>'21.BM_Rev'!I54</f>
        <v>8208</v>
      </c>
      <c r="CX53" s="33">
        <f>'22.ST_Rev'!I54</f>
        <v>6727</v>
      </c>
      <c r="CY53" s="33">
        <f>'23.KE_Rev'!I54</f>
        <v>6011</v>
      </c>
      <c r="CZ53" s="33">
        <f>'24.PL_Rev'!I54</f>
        <v>5931</v>
      </c>
      <c r="DA53" s="33">
        <f>'25.OM_Rev'!I54</f>
        <v>4317</v>
      </c>
      <c r="DB53" s="33">
        <f t="shared" si="4"/>
        <v>140437</v>
      </c>
      <c r="DC53" s="33">
        <f>'02.PP_Rev'!U54</f>
        <v>18016</v>
      </c>
      <c r="DD53" s="33">
        <f>'03.KD_Rev'!V54</f>
        <v>5100</v>
      </c>
      <c r="DE53" s="33">
        <f>'04.KC_Rev'!AB54</f>
        <v>6050</v>
      </c>
      <c r="DF53" s="33">
        <f>'05.BT_Rev'!Y54</f>
        <v>5800</v>
      </c>
      <c r="DG53" s="33">
        <f>'06.PV_Rev'!X54</f>
        <v>6300</v>
      </c>
      <c r="DH53" s="33">
        <f>'07.SR_Rev'!W54</f>
        <v>4300</v>
      </c>
      <c r="DI53" s="33">
        <f>'08.KT_Rev'!S54</f>
        <v>5700</v>
      </c>
      <c r="DJ53" s="33">
        <f>'09.TK_Rev'!U54</f>
        <v>5200</v>
      </c>
      <c r="DK53" s="33">
        <f>'10.SV_Rev'!S54</f>
        <v>6900</v>
      </c>
      <c r="DL53" s="33">
        <f>'11.PS_Rev'!Q54</f>
        <v>6300</v>
      </c>
      <c r="DM53" s="33">
        <f>'12.KCh_Rev'!S54</f>
        <v>6900</v>
      </c>
      <c r="DN53" s="33">
        <f>'13.KS_Rev'!S54</f>
        <v>4850</v>
      </c>
      <c r="DO53" s="33">
        <f>'14.KP_Rev'!S54</f>
        <v>4350</v>
      </c>
      <c r="DP53" s="33">
        <f>'15.PSH_Rev'!O54</f>
        <v>1970</v>
      </c>
      <c r="DQ53" s="33">
        <f>'16.KK_Rev'!R54</f>
        <v>4000</v>
      </c>
      <c r="DR53" s="33">
        <f>'17.PVH_Rev'!S54</f>
        <v>4700</v>
      </c>
      <c r="DS53" s="33">
        <f>'18.KT_Rev'!Q54</f>
        <v>5100</v>
      </c>
      <c r="DT53" s="33">
        <f>'19.RT_Rev'!T54</f>
        <v>6700</v>
      </c>
      <c r="DU53" s="33">
        <f>'20.MD_Rev'!P54</f>
        <v>5551</v>
      </c>
      <c r="DV53" s="33">
        <f>'21.BM_Rev'!T54</f>
        <v>6700</v>
      </c>
      <c r="DW53" s="33">
        <f>'22.ST_Rev'!P54</f>
        <v>5510</v>
      </c>
      <c r="DX53" s="33">
        <f>'23.KE_Rev'!M54</f>
        <v>4970</v>
      </c>
      <c r="DY53" s="33">
        <f>'24.PL_Rev'!M54</f>
        <v>5900</v>
      </c>
      <c r="DZ53" s="33">
        <f>'25.OM_Rev'!P54</f>
        <v>3570</v>
      </c>
      <c r="EA53" s="33">
        <f t="shared" si="5"/>
        <v>138922.04999999999</v>
      </c>
      <c r="EB53" s="33">
        <f>'02.PP_Rev'!AG54</f>
        <v>15652.05</v>
      </c>
      <c r="EC53" s="33">
        <f>'03.KD_Rev'!W54</f>
        <v>7100</v>
      </c>
      <c r="ED53" s="33">
        <f>'04.KC_Rev'!AC54</f>
        <v>6050</v>
      </c>
      <c r="EE53" s="33">
        <f>'05.BT_Rev'!Z54</f>
        <v>5800</v>
      </c>
      <c r="EF53" s="33">
        <f>'06.PV_Rev'!Y54</f>
        <v>5700</v>
      </c>
      <c r="EG53" s="33">
        <f>'07.SR_Rev'!X54</f>
        <v>4300</v>
      </c>
      <c r="EH53" s="33">
        <f>'08.KT_Rev'!T54</f>
        <v>5700</v>
      </c>
      <c r="EI53" s="33">
        <f>'09.TK_Rev'!V54</f>
        <v>5200</v>
      </c>
      <c r="EJ53" s="33">
        <f>'10.SV_Rev'!T54</f>
        <v>7200</v>
      </c>
      <c r="EK53" s="33">
        <f>'11.PS_Rev'!R54</f>
        <v>5800</v>
      </c>
      <c r="EL53" s="33">
        <f>'12.KCh_Rev'!T54</f>
        <v>5200</v>
      </c>
      <c r="EM53" s="33">
        <f>'13.KS_Rev'!T54</f>
        <v>5550</v>
      </c>
      <c r="EN53" s="33">
        <f>'14.KP_Rev'!T54</f>
        <v>4350</v>
      </c>
      <c r="EO53" s="33">
        <f>'15.PSH_Rev'!P54</f>
        <v>2000</v>
      </c>
      <c r="EP53" s="33">
        <f>'16.KK_Rev'!S54</f>
        <v>4531</v>
      </c>
      <c r="EQ53" s="33">
        <f>'17.PVH_Rev'!T54</f>
        <v>6000</v>
      </c>
      <c r="ER53" s="33">
        <f>'18.KT_Rev'!R54</f>
        <v>5100</v>
      </c>
      <c r="ES53" s="33">
        <f>'19.RT_Rev'!U54</f>
        <v>5090</v>
      </c>
      <c r="ET53" s="33">
        <f>'20.MD_Rev'!Q54</f>
        <v>4990</v>
      </c>
      <c r="EU53" s="33">
        <f>'21.BM_Rev'!U54</f>
        <v>5430</v>
      </c>
      <c r="EV53" s="33">
        <f>'22.ST_Rev'!Q54</f>
        <v>5380</v>
      </c>
      <c r="EW53" s="33">
        <f>'23.KE_Rev'!N54</f>
        <v>5819</v>
      </c>
      <c r="EX53" s="33">
        <f>'24.PL_Rev'!N54</f>
        <v>5600</v>
      </c>
      <c r="EY53" s="33">
        <f>'25.OM_Rev'!Q54</f>
        <v>5380</v>
      </c>
    </row>
    <row r="54" spans="1:155" ht="21.75" x14ac:dyDescent="0.65">
      <c r="A54" s="35"/>
      <c r="B54" s="30">
        <v>752</v>
      </c>
      <c r="C54" s="30"/>
      <c r="D54" s="10" t="s">
        <v>119</v>
      </c>
      <c r="E54" s="7" t="s">
        <v>93</v>
      </c>
      <c r="F54" s="33">
        <f t="shared" si="0"/>
        <v>0</v>
      </c>
      <c r="G54" s="33">
        <f>'02.PP_Rev'!F55</f>
        <v>0</v>
      </c>
      <c r="H54" s="33">
        <f>'03.KD_Rev'!F55</f>
        <v>0</v>
      </c>
      <c r="I54" s="33">
        <f>'04.KC_Rev'!F55</f>
        <v>0</v>
      </c>
      <c r="J54" s="33">
        <f>'05.BT_Rev'!F55</f>
        <v>0</v>
      </c>
      <c r="K54" s="33">
        <f>'06.PV_Rev'!F55</f>
        <v>0</v>
      </c>
      <c r="L54" s="33">
        <f>'07.SR_Rev'!F55</f>
        <v>0</v>
      </c>
      <c r="M54" s="33">
        <f>'08.KT_Rev'!F55</f>
        <v>0</v>
      </c>
      <c r="N54" s="33">
        <f>'09.TK_Rev'!F55</f>
        <v>0</v>
      </c>
      <c r="O54" s="33">
        <f>'10.SV_Rev'!F55</f>
        <v>0</v>
      </c>
      <c r="P54" s="33">
        <f>'11.PS_Rev'!F55</f>
        <v>0</v>
      </c>
      <c r="Q54" s="33">
        <f>'12.KCh_Rev'!F55</f>
        <v>0</v>
      </c>
      <c r="R54" s="33">
        <f>'13.KS_Rev'!F55</f>
        <v>0</v>
      </c>
      <c r="S54" s="33">
        <f>'14.KP_Rev'!F55</f>
        <v>0</v>
      </c>
      <c r="T54" s="33">
        <f>'15.PSH_Rev'!F55</f>
        <v>0</v>
      </c>
      <c r="U54" s="33">
        <f>'16.KK_Rev'!F55</f>
        <v>0</v>
      </c>
      <c r="V54" s="33">
        <f>'17.PVH_Rev'!F55</f>
        <v>0</v>
      </c>
      <c r="W54" s="33">
        <f>'18.KT_Rev'!F55</f>
        <v>0</v>
      </c>
      <c r="X54" s="33">
        <f>'19.RT_Rev'!F55</f>
        <v>0</v>
      </c>
      <c r="Y54" s="33">
        <f>'20.MD_Rev'!F55</f>
        <v>0</v>
      </c>
      <c r="Z54" s="33">
        <f>'21.BM_Rev'!F55</f>
        <v>0</v>
      </c>
      <c r="AA54" s="33">
        <f>'22.ST_Rev'!F55</f>
        <v>0</v>
      </c>
      <c r="AB54" s="33">
        <f>'23.KE_Rev'!F55</f>
        <v>0</v>
      </c>
      <c r="AC54" s="33">
        <f>'24.PL_Rev'!F55</f>
        <v>0</v>
      </c>
      <c r="AD54" s="33">
        <f>'25.OM_Rev'!F55</f>
        <v>0</v>
      </c>
      <c r="AE54" s="33">
        <f t="shared" si="1"/>
        <v>0</v>
      </c>
      <c r="AF54" s="33">
        <f>'02.PP_Rev'!G55</f>
        <v>0</v>
      </c>
      <c r="AG54" s="33">
        <f>'03.KD_Rev'!G55</f>
        <v>0</v>
      </c>
      <c r="AH54" s="33">
        <f>'04.KC_Rev'!G55</f>
        <v>0</v>
      </c>
      <c r="AI54" s="33">
        <f>'05.BT_Rev'!G55</f>
        <v>0</v>
      </c>
      <c r="AJ54" s="33">
        <f>'06.PV_Rev'!G55</f>
        <v>0</v>
      </c>
      <c r="AK54" s="33">
        <f>'07.SR_Rev'!G55</f>
        <v>0</v>
      </c>
      <c r="AL54" s="33">
        <f>'08.KT_Rev'!G55</f>
        <v>0</v>
      </c>
      <c r="AM54" s="33">
        <f>'09.TK_Rev'!G55</f>
        <v>0</v>
      </c>
      <c r="AN54" s="33">
        <f>'10.SV_Rev'!G55</f>
        <v>0</v>
      </c>
      <c r="AO54" s="33">
        <f>'11.PS_Rev'!G55</f>
        <v>0</v>
      </c>
      <c r="AP54" s="33">
        <f>'12.KCh_Rev'!G55</f>
        <v>0</v>
      </c>
      <c r="AQ54" s="33">
        <f>'13.KS_Rev'!G55</f>
        <v>0</v>
      </c>
      <c r="AR54" s="33">
        <f>'14.KP_Rev'!G55</f>
        <v>0</v>
      </c>
      <c r="AS54" s="33">
        <f>'15.PSH_Rev'!G55</f>
        <v>0</v>
      </c>
      <c r="AT54" s="33">
        <f>'16.KK_Rev'!G55</f>
        <v>0</v>
      </c>
      <c r="AU54" s="33">
        <f>'17.PVH_Rev'!G55</f>
        <v>0</v>
      </c>
      <c r="AV54" s="33">
        <f>'18.KT_Rev'!G55</f>
        <v>0</v>
      </c>
      <c r="AW54" s="33">
        <f>'19.RT_Rev'!G55</f>
        <v>0</v>
      </c>
      <c r="AX54" s="33">
        <f>'20.MD_Rev'!G55</f>
        <v>0</v>
      </c>
      <c r="AY54" s="33">
        <f>'21.BM_Rev'!G55</f>
        <v>0</v>
      </c>
      <c r="AZ54" s="33">
        <f>'22.ST_Rev'!G55</f>
        <v>0</v>
      </c>
      <c r="BA54" s="33">
        <f>'23.KE_Rev'!G55</f>
        <v>0</v>
      </c>
      <c r="BB54" s="33">
        <f>'24.PL_Rev'!G55</f>
        <v>0</v>
      </c>
      <c r="BC54" s="33">
        <f>'25.OM_Rev'!G55</f>
        <v>0</v>
      </c>
      <c r="BD54" s="33">
        <f t="shared" si="2"/>
        <v>0</v>
      </c>
      <c r="BE54" s="33">
        <f>'02.PP_Rev'!H55</f>
        <v>0</v>
      </c>
      <c r="BF54" s="33">
        <f>'03.KD_Rev'!H55</f>
        <v>0</v>
      </c>
      <c r="BG54" s="33">
        <f>'04.KC_Rev'!H55</f>
        <v>0</v>
      </c>
      <c r="BH54" s="33">
        <f>'05.BT_Rev'!H55</f>
        <v>0</v>
      </c>
      <c r="BI54" s="33">
        <f>'06.PV_Rev'!H55</f>
        <v>0</v>
      </c>
      <c r="BJ54" s="33">
        <f>'07.SR_Rev'!H55</f>
        <v>0</v>
      </c>
      <c r="BK54" s="33">
        <f>'08.KT_Rev'!H55</f>
        <v>0</v>
      </c>
      <c r="BL54" s="33">
        <f>'09.TK_Rev'!H55</f>
        <v>0</v>
      </c>
      <c r="BM54" s="33">
        <f>'10.SV_Rev'!H55</f>
        <v>0</v>
      </c>
      <c r="BN54" s="33">
        <f>'11.PS_Rev'!H55</f>
        <v>0</v>
      </c>
      <c r="BO54" s="33">
        <f>'12.KCh_Rev'!H55</f>
        <v>0</v>
      </c>
      <c r="BP54" s="33">
        <f>'13.KS_Rev'!H55</f>
        <v>0</v>
      </c>
      <c r="BQ54" s="33">
        <f>'14.KP_Rev'!H55</f>
        <v>0</v>
      </c>
      <c r="BR54" s="33">
        <f>'15.PSH_Rev'!H55</f>
        <v>0</v>
      </c>
      <c r="BS54" s="33">
        <f>'16.KK_Rev'!H55</f>
        <v>0</v>
      </c>
      <c r="BT54" s="33">
        <f>'17.PVH_Rev'!H55</f>
        <v>0</v>
      </c>
      <c r="BU54" s="33">
        <f>'18.KT_Rev'!H55</f>
        <v>0</v>
      </c>
      <c r="BV54" s="33">
        <f>'19.RT_Rev'!H55</f>
        <v>0</v>
      </c>
      <c r="BW54" s="33">
        <f>'20.MD_Rev'!H55</f>
        <v>0</v>
      </c>
      <c r="BX54" s="33">
        <f>'21.BM_Rev'!H55</f>
        <v>0</v>
      </c>
      <c r="BY54" s="33">
        <f>'22.ST_Rev'!H55</f>
        <v>0</v>
      </c>
      <c r="BZ54" s="33">
        <f>'23.KE_Rev'!H55</f>
        <v>0</v>
      </c>
      <c r="CA54" s="33">
        <f>'24.PL_Rev'!H55</f>
        <v>0</v>
      </c>
      <c r="CB54" s="33">
        <f>'25.OM_Rev'!H55</f>
        <v>0</v>
      </c>
      <c r="CC54" s="33">
        <f t="shared" si="3"/>
        <v>0</v>
      </c>
      <c r="CD54" s="33">
        <f>'02.PP_Rev'!I55</f>
        <v>0</v>
      </c>
      <c r="CE54" s="33">
        <f>'03.KD_Rev'!I55</f>
        <v>0</v>
      </c>
      <c r="CF54" s="33">
        <f>'04.KC_Rev'!I55</f>
        <v>0</v>
      </c>
      <c r="CG54" s="33">
        <f>'05.BT_Rev'!I55</f>
        <v>0</v>
      </c>
      <c r="CH54" s="33">
        <f>'06.PV_Rev'!I55</f>
        <v>0</v>
      </c>
      <c r="CI54" s="33">
        <f>'07.SR_Rev'!I55</f>
        <v>0</v>
      </c>
      <c r="CJ54" s="33">
        <f>'08.KT_Rev'!I55</f>
        <v>0</v>
      </c>
      <c r="CK54" s="33">
        <f>'09.TK_Rev'!I55</f>
        <v>0</v>
      </c>
      <c r="CL54" s="33">
        <f>'10.SV_Rev'!I55</f>
        <v>0</v>
      </c>
      <c r="CM54" s="33">
        <f>'11.PS_Rev'!I55</f>
        <v>0</v>
      </c>
      <c r="CN54" s="33">
        <f>'12.KCh_Rev'!I55</f>
        <v>0</v>
      </c>
      <c r="CO54" s="33">
        <f>'13.KS_Rev'!I55</f>
        <v>0</v>
      </c>
      <c r="CP54" s="33">
        <f>'14.KP_Rev'!I55</f>
        <v>0</v>
      </c>
      <c r="CQ54" s="33">
        <f>'15.PSH_Rev'!I55</f>
        <v>0</v>
      </c>
      <c r="CR54" s="33">
        <f>'16.KK_Rev'!I55</f>
        <v>0</v>
      </c>
      <c r="CS54" s="33">
        <f>'17.PVH_Rev'!I55</f>
        <v>0</v>
      </c>
      <c r="CT54" s="33">
        <f>'18.KT_Rev'!I55</f>
        <v>0</v>
      </c>
      <c r="CU54" s="33">
        <f>'19.RT_Rev'!I55</f>
        <v>0</v>
      </c>
      <c r="CV54" s="33">
        <f>'20.MD_Rev'!I55</f>
        <v>0</v>
      </c>
      <c r="CW54" s="33">
        <f>'21.BM_Rev'!I55</f>
        <v>0</v>
      </c>
      <c r="CX54" s="33">
        <f>'22.ST_Rev'!I55</f>
        <v>0</v>
      </c>
      <c r="CY54" s="33">
        <f>'23.KE_Rev'!I55</f>
        <v>0</v>
      </c>
      <c r="CZ54" s="33">
        <f>'24.PL_Rev'!I55</f>
        <v>0</v>
      </c>
      <c r="DA54" s="33">
        <f>'25.OM_Rev'!I55</f>
        <v>0</v>
      </c>
      <c r="DB54" s="33">
        <f t="shared" si="4"/>
        <v>0</v>
      </c>
      <c r="DC54" s="33">
        <f>'02.PP_Rev'!U55</f>
        <v>0</v>
      </c>
      <c r="DD54" s="33">
        <f>'03.KD_Rev'!V55</f>
        <v>0</v>
      </c>
      <c r="DE54" s="33">
        <f>'04.KC_Rev'!AB55</f>
        <v>0</v>
      </c>
      <c r="DF54" s="33">
        <f>'05.BT_Rev'!Y55</f>
        <v>0</v>
      </c>
      <c r="DG54" s="33">
        <f>'06.PV_Rev'!X55</f>
        <v>0</v>
      </c>
      <c r="DH54" s="33">
        <f>'07.SR_Rev'!W55</f>
        <v>0</v>
      </c>
      <c r="DI54" s="33">
        <f>'08.KT_Rev'!S55</f>
        <v>0</v>
      </c>
      <c r="DJ54" s="33">
        <f>'09.TK_Rev'!U55</f>
        <v>0</v>
      </c>
      <c r="DK54" s="33">
        <f>'10.SV_Rev'!S55</f>
        <v>0</v>
      </c>
      <c r="DL54" s="33">
        <f>'11.PS_Rev'!Q55</f>
        <v>0</v>
      </c>
      <c r="DM54" s="33">
        <f>'12.KCh_Rev'!S55</f>
        <v>0</v>
      </c>
      <c r="DN54" s="33">
        <f>'13.KS_Rev'!S55</f>
        <v>0</v>
      </c>
      <c r="DO54" s="33">
        <f>'14.KP_Rev'!S55</f>
        <v>0</v>
      </c>
      <c r="DP54" s="33">
        <f>'15.PSH_Rev'!O55</f>
        <v>0</v>
      </c>
      <c r="DQ54" s="33">
        <f>'16.KK_Rev'!R55</f>
        <v>0</v>
      </c>
      <c r="DR54" s="33">
        <f>'17.PVH_Rev'!S55</f>
        <v>0</v>
      </c>
      <c r="DS54" s="33">
        <f>'18.KT_Rev'!Q55</f>
        <v>0</v>
      </c>
      <c r="DT54" s="33">
        <f>'19.RT_Rev'!T55</f>
        <v>0</v>
      </c>
      <c r="DU54" s="33">
        <f>'20.MD_Rev'!P55</f>
        <v>0</v>
      </c>
      <c r="DV54" s="33">
        <f>'21.BM_Rev'!T55</f>
        <v>0</v>
      </c>
      <c r="DW54" s="33">
        <f>'22.ST_Rev'!P55</f>
        <v>0</v>
      </c>
      <c r="DX54" s="33">
        <f>'23.KE_Rev'!M55</f>
        <v>0</v>
      </c>
      <c r="DY54" s="33">
        <f>'24.PL_Rev'!M55</f>
        <v>0</v>
      </c>
      <c r="DZ54" s="33">
        <f>'25.OM_Rev'!P55</f>
        <v>0</v>
      </c>
      <c r="EA54" s="33">
        <f t="shared" si="5"/>
        <v>0</v>
      </c>
      <c r="EB54" s="33">
        <f>'02.PP_Rev'!AG55</f>
        <v>0</v>
      </c>
      <c r="EC54" s="33">
        <f>'03.KD_Rev'!W55</f>
        <v>0</v>
      </c>
      <c r="ED54" s="33">
        <f>'04.KC_Rev'!AC55</f>
        <v>0</v>
      </c>
      <c r="EE54" s="33">
        <f>'05.BT_Rev'!Z55</f>
        <v>0</v>
      </c>
      <c r="EF54" s="33">
        <f>'06.PV_Rev'!Y55</f>
        <v>0</v>
      </c>
      <c r="EG54" s="33">
        <f>'07.SR_Rev'!X55</f>
        <v>0</v>
      </c>
      <c r="EH54" s="33">
        <f>'08.KT_Rev'!T55</f>
        <v>0</v>
      </c>
      <c r="EI54" s="33">
        <f>'09.TK_Rev'!V55</f>
        <v>0</v>
      </c>
      <c r="EJ54" s="33">
        <f>'10.SV_Rev'!T55</f>
        <v>0</v>
      </c>
      <c r="EK54" s="33">
        <f>'11.PS_Rev'!R55</f>
        <v>0</v>
      </c>
      <c r="EL54" s="33">
        <f>'12.KCh_Rev'!T55</f>
        <v>0</v>
      </c>
      <c r="EM54" s="33">
        <f>'13.KS_Rev'!T55</f>
        <v>0</v>
      </c>
      <c r="EN54" s="33">
        <f>'14.KP_Rev'!T55</f>
        <v>0</v>
      </c>
      <c r="EO54" s="33">
        <f>'15.PSH_Rev'!P55</f>
        <v>0</v>
      </c>
      <c r="EP54" s="33">
        <f>'16.KK_Rev'!S55</f>
        <v>0</v>
      </c>
      <c r="EQ54" s="33">
        <f>'17.PVH_Rev'!T55</f>
        <v>0</v>
      </c>
      <c r="ER54" s="33">
        <f>'18.KT_Rev'!R55</f>
        <v>0</v>
      </c>
      <c r="ES54" s="33">
        <f>'19.RT_Rev'!U55</f>
        <v>0</v>
      </c>
      <c r="ET54" s="33">
        <f>'20.MD_Rev'!Q55</f>
        <v>0</v>
      </c>
      <c r="EU54" s="33">
        <f>'21.BM_Rev'!U55</f>
        <v>0</v>
      </c>
      <c r="EV54" s="33">
        <f>'22.ST_Rev'!Q55</f>
        <v>0</v>
      </c>
      <c r="EW54" s="33">
        <f>'23.KE_Rev'!N55</f>
        <v>0</v>
      </c>
      <c r="EX54" s="33">
        <f>'24.PL_Rev'!N55</f>
        <v>0</v>
      </c>
      <c r="EY54" s="33">
        <f>'25.OM_Rev'!Q55</f>
        <v>0</v>
      </c>
    </row>
    <row r="55" spans="1:155" ht="21.75" x14ac:dyDescent="0.65">
      <c r="A55" s="35"/>
      <c r="B55" s="30">
        <v>758</v>
      </c>
      <c r="C55" s="30"/>
      <c r="D55" s="10" t="s">
        <v>42</v>
      </c>
      <c r="E55" s="7" t="s">
        <v>92</v>
      </c>
      <c r="F55" s="33">
        <f t="shared" si="0"/>
        <v>0</v>
      </c>
      <c r="G55" s="33">
        <f>'02.PP_Rev'!F56</f>
        <v>0</v>
      </c>
      <c r="H55" s="33">
        <f>'03.KD_Rev'!F56</f>
        <v>0</v>
      </c>
      <c r="I55" s="33">
        <f>'04.KC_Rev'!F56</f>
        <v>0</v>
      </c>
      <c r="J55" s="33">
        <f>'05.BT_Rev'!F56</f>
        <v>0</v>
      </c>
      <c r="K55" s="33">
        <f>'06.PV_Rev'!F56</f>
        <v>0</v>
      </c>
      <c r="L55" s="33">
        <f>'07.SR_Rev'!F56</f>
        <v>0</v>
      </c>
      <c r="M55" s="33">
        <f>'08.KT_Rev'!F56</f>
        <v>0</v>
      </c>
      <c r="N55" s="33">
        <f>'09.TK_Rev'!F56</f>
        <v>0</v>
      </c>
      <c r="O55" s="33">
        <f>'10.SV_Rev'!F56</f>
        <v>0</v>
      </c>
      <c r="P55" s="33">
        <f>'11.PS_Rev'!F56</f>
        <v>0</v>
      </c>
      <c r="Q55" s="33">
        <f>'12.KCh_Rev'!F56</f>
        <v>0</v>
      </c>
      <c r="R55" s="33">
        <f>'13.KS_Rev'!F56</f>
        <v>0</v>
      </c>
      <c r="S55" s="33">
        <f>'14.KP_Rev'!F56</f>
        <v>0</v>
      </c>
      <c r="T55" s="33">
        <f>'15.PSH_Rev'!F56</f>
        <v>0</v>
      </c>
      <c r="U55" s="33">
        <f>'16.KK_Rev'!F56</f>
        <v>0</v>
      </c>
      <c r="V55" s="33">
        <f>'17.PVH_Rev'!F56</f>
        <v>0</v>
      </c>
      <c r="W55" s="33">
        <f>'18.KT_Rev'!F56</f>
        <v>0</v>
      </c>
      <c r="X55" s="33">
        <f>'19.RT_Rev'!F56</f>
        <v>0</v>
      </c>
      <c r="Y55" s="33">
        <f>'20.MD_Rev'!F56</f>
        <v>0</v>
      </c>
      <c r="Z55" s="33">
        <f>'21.BM_Rev'!F56</f>
        <v>0</v>
      </c>
      <c r="AA55" s="33">
        <f>'22.ST_Rev'!F56</f>
        <v>0</v>
      </c>
      <c r="AB55" s="33">
        <f>'23.KE_Rev'!F56</f>
        <v>0</v>
      </c>
      <c r="AC55" s="33">
        <f>'24.PL_Rev'!F56</f>
        <v>0</v>
      </c>
      <c r="AD55" s="33">
        <f>'25.OM_Rev'!F56</f>
        <v>0</v>
      </c>
      <c r="AE55" s="33">
        <f t="shared" si="1"/>
        <v>0</v>
      </c>
      <c r="AF55" s="33">
        <f>'02.PP_Rev'!G56</f>
        <v>0</v>
      </c>
      <c r="AG55" s="33">
        <f>'03.KD_Rev'!G56</f>
        <v>0</v>
      </c>
      <c r="AH55" s="33">
        <f>'04.KC_Rev'!G56</f>
        <v>0</v>
      </c>
      <c r="AI55" s="33">
        <f>'05.BT_Rev'!G56</f>
        <v>0</v>
      </c>
      <c r="AJ55" s="33">
        <f>'06.PV_Rev'!G56</f>
        <v>0</v>
      </c>
      <c r="AK55" s="33">
        <f>'07.SR_Rev'!G56</f>
        <v>0</v>
      </c>
      <c r="AL55" s="33">
        <f>'08.KT_Rev'!G56</f>
        <v>0</v>
      </c>
      <c r="AM55" s="33">
        <f>'09.TK_Rev'!G56</f>
        <v>0</v>
      </c>
      <c r="AN55" s="33">
        <f>'10.SV_Rev'!G56</f>
        <v>0</v>
      </c>
      <c r="AO55" s="33">
        <f>'11.PS_Rev'!G56</f>
        <v>0</v>
      </c>
      <c r="AP55" s="33">
        <f>'12.KCh_Rev'!G56</f>
        <v>0</v>
      </c>
      <c r="AQ55" s="33">
        <f>'13.KS_Rev'!G56</f>
        <v>0</v>
      </c>
      <c r="AR55" s="33">
        <f>'14.KP_Rev'!G56</f>
        <v>0</v>
      </c>
      <c r="AS55" s="33">
        <f>'15.PSH_Rev'!G56</f>
        <v>0</v>
      </c>
      <c r="AT55" s="33">
        <f>'16.KK_Rev'!G56</f>
        <v>0</v>
      </c>
      <c r="AU55" s="33">
        <f>'17.PVH_Rev'!G56</f>
        <v>0</v>
      </c>
      <c r="AV55" s="33">
        <f>'18.KT_Rev'!G56</f>
        <v>0</v>
      </c>
      <c r="AW55" s="33">
        <f>'19.RT_Rev'!G56</f>
        <v>0</v>
      </c>
      <c r="AX55" s="33">
        <f>'20.MD_Rev'!G56</f>
        <v>0</v>
      </c>
      <c r="AY55" s="33">
        <f>'21.BM_Rev'!G56</f>
        <v>0</v>
      </c>
      <c r="AZ55" s="33">
        <f>'22.ST_Rev'!G56</f>
        <v>0</v>
      </c>
      <c r="BA55" s="33">
        <f>'23.KE_Rev'!G56</f>
        <v>0</v>
      </c>
      <c r="BB55" s="33">
        <f>'24.PL_Rev'!G56</f>
        <v>0</v>
      </c>
      <c r="BC55" s="33">
        <f>'25.OM_Rev'!G56</f>
        <v>0</v>
      </c>
      <c r="BD55" s="33">
        <f t="shared" si="2"/>
        <v>0</v>
      </c>
      <c r="BE55" s="33">
        <f>'02.PP_Rev'!H56</f>
        <v>0</v>
      </c>
      <c r="BF55" s="33">
        <f>'03.KD_Rev'!H56</f>
        <v>0</v>
      </c>
      <c r="BG55" s="33">
        <f>'04.KC_Rev'!H56</f>
        <v>0</v>
      </c>
      <c r="BH55" s="33">
        <f>'05.BT_Rev'!H56</f>
        <v>0</v>
      </c>
      <c r="BI55" s="33">
        <f>'06.PV_Rev'!H56</f>
        <v>0</v>
      </c>
      <c r="BJ55" s="33">
        <f>'07.SR_Rev'!H56</f>
        <v>0</v>
      </c>
      <c r="BK55" s="33">
        <f>'08.KT_Rev'!H56</f>
        <v>0</v>
      </c>
      <c r="BL55" s="33">
        <f>'09.TK_Rev'!H56</f>
        <v>0</v>
      </c>
      <c r="BM55" s="33">
        <f>'10.SV_Rev'!H56</f>
        <v>0</v>
      </c>
      <c r="BN55" s="33">
        <f>'11.PS_Rev'!H56</f>
        <v>0</v>
      </c>
      <c r="BO55" s="33">
        <f>'12.KCh_Rev'!H56</f>
        <v>0</v>
      </c>
      <c r="BP55" s="33">
        <f>'13.KS_Rev'!H56</f>
        <v>0</v>
      </c>
      <c r="BQ55" s="33">
        <f>'14.KP_Rev'!H56</f>
        <v>0</v>
      </c>
      <c r="BR55" s="33">
        <f>'15.PSH_Rev'!H56</f>
        <v>0</v>
      </c>
      <c r="BS55" s="33">
        <f>'16.KK_Rev'!H56</f>
        <v>0</v>
      </c>
      <c r="BT55" s="33">
        <f>'17.PVH_Rev'!H56</f>
        <v>0</v>
      </c>
      <c r="BU55" s="33">
        <f>'18.KT_Rev'!H56</f>
        <v>0</v>
      </c>
      <c r="BV55" s="33">
        <f>'19.RT_Rev'!H56</f>
        <v>0</v>
      </c>
      <c r="BW55" s="33">
        <f>'20.MD_Rev'!H56</f>
        <v>0</v>
      </c>
      <c r="BX55" s="33">
        <f>'21.BM_Rev'!H56</f>
        <v>0</v>
      </c>
      <c r="BY55" s="33">
        <f>'22.ST_Rev'!H56</f>
        <v>0</v>
      </c>
      <c r="BZ55" s="33">
        <f>'23.KE_Rev'!H56</f>
        <v>0</v>
      </c>
      <c r="CA55" s="33">
        <f>'24.PL_Rev'!H56</f>
        <v>0</v>
      </c>
      <c r="CB55" s="33">
        <f>'25.OM_Rev'!H56</f>
        <v>0</v>
      </c>
      <c r="CC55" s="33">
        <f t="shared" si="3"/>
        <v>0</v>
      </c>
      <c r="CD55" s="33">
        <f>'02.PP_Rev'!I56</f>
        <v>0</v>
      </c>
      <c r="CE55" s="33">
        <f>'03.KD_Rev'!I56</f>
        <v>0</v>
      </c>
      <c r="CF55" s="33">
        <f>'04.KC_Rev'!I56</f>
        <v>0</v>
      </c>
      <c r="CG55" s="33">
        <f>'05.BT_Rev'!I56</f>
        <v>0</v>
      </c>
      <c r="CH55" s="33">
        <f>'06.PV_Rev'!I56</f>
        <v>0</v>
      </c>
      <c r="CI55" s="33">
        <f>'07.SR_Rev'!I56</f>
        <v>0</v>
      </c>
      <c r="CJ55" s="33">
        <f>'08.KT_Rev'!I56</f>
        <v>0</v>
      </c>
      <c r="CK55" s="33">
        <f>'09.TK_Rev'!I56</f>
        <v>0</v>
      </c>
      <c r="CL55" s="33">
        <f>'10.SV_Rev'!I56</f>
        <v>0</v>
      </c>
      <c r="CM55" s="33">
        <f>'11.PS_Rev'!I56</f>
        <v>0</v>
      </c>
      <c r="CN55" s="33">
        <f>'12.KCh_Rev'!I56</f>
        <v>0</v>
      </c>
      <c r="CO55" s="33">
        <f>'13.KS_Rev'!I56</f>
        <v>0</v>
      </c>
      <c r="CP55" s="33">
        <f>'14.KP_Rev'!I56</f>
        <v>0</v>
      </c>
      <c r="CQ55" s="33">
        <f>'15.PSH_Rev'!I56</f>
        <v>0</v>
      </c>
      <c r="CR55" s="33">
        <f>'16.KK_Rev'!I56</f>
        <v>0</v>
      </c>
      <c r="CS55" s="33">
        <f>'17.PVH_Rev'!I56</f>
        <v>0</v>
      </c>
      <c r="CT55" s="33">
        <f>'18.KT_Rev'!I56</f>
        <v>0</v>
      </c>
      <c r="CU55" s="33">
        <f>'19.RT_Rev'!I56</f>
        <v>0</v>
      </c>
      <c r="CV55" s="33">
        <f>'20.MD_Rev'!I56</f>
        <v>0</v>
      </c>
      <c r="CW55" s="33">
        <f>'21.BM_Rev'!I56</f>
        <v>0</v>
      </c>
      <c r="CX55" s="33">
        <f>'22.ST_Rev'!I56</f>
        <v>0</v>
      </c>
      <c r="CY55" s="33">
        <f>'23.KE_Rev'!I56</f>
        <v>0</v>
      </c>
      <c r="CZ55" s="33">
        <f>'24.PL_Rev'!I56</f>
        <v>0</v>
      </c>
      <c r="DA55" s="33">
        <f>'25.OM_Rev'!I56</f>
        <v>0</v>
      </c>
      <c r="DB55" s="33">
        <f t="shared" si="4"/>
        <v>0</v>
      </c>
      <c r="DC55" s="33">
        <f>'02.PP_Rev'!U56</f>
        <v>0</v>
      </c>
      <c r="DD55" s="33">
        <f>'03.KD_Rev'!V56</f>
        <v>0</v>
      </c>
      <c r="DE55" s="33">
        <f>'04.KC_Rev'!AB56</f>
        <v>0</v>
      </c>
      <c r="DF55" s="33">
        <f>'05.BT_Rev'!Y56</f>
        <v>0</v>
      </c>
      <c r="DG55" s="33">
        <f>'06.PV_Rev'!X56</f>
        <v>0</v>
      </c>
      <c r="DH55" s="33">
        <f>'07.SR_Rev'!W56</f>
        <v>0</v>
      </c>
      <c r="DI55" s="33">
        <f>'08.KT_Rev'!S56</f>
        <v>0</v>
      </c>
      <c r="DJ55" s="33">
        <f>'09.TK_Rev'!U56</f>
        <v>0</v>
      </c>
      <c r="DK55" s="33">
        <f>'10.SV_Rev'!S56</f>
        <v>0</v>
      </c>
      <c r="DL55" s="33">
        <f>'11.PS_Rev'!Q56</f>
        <v>0</v>
      </c>
      <c r="DM55" s="33">
        <f>'12.KCh_Rev'!S56</f>
        <v>0</v>
      </c>
      <c r="DN55" s="33">
        <f>'13.KS_Rev'!S56</f>
        <v>0</v>
      </c>
      <c r="DO55" s="33">
        <f>'14.KP_Rev'!S56</f>
        <v>0</v>
      </c>
      <c r="DP55" s="33">
        <f>'15.PSH_Rev'!O56</f>
        <v>0</v>
      </c>
      <c r="DQ55" s="33">
        <f>'16.KK_Rev'!R56</f>
        <v>0</v>
      </c>
      <c r="DR55" s="33">
        <f>'17.PVH_Rev'!S56</f>
        <v>0</v>
      </c>
      <c r="DS55" s="33">
        <f>'18.KT_Rev'!Q56</f>
        <v>0</v>
      </c>
      <c r="DT55" s="33">
        <f>'19.RT_Rev'!T56</f>
        <v>0</v>
      </c>
      <c r="DU55" s="33">
        <f>'20.MD_Rev'!P56</f>
        <v>0</v>
      </c>
      <c r="DV55" s="33">
        <f>'21.BM_Rev'!T56</f>
        <v>0</v>
      </c>
      <c r="DW55" s="33">
        <f>'22.ST_Rev'!P56</f>
        <v>0</v>
      </c>
      <c r="DX55" s="33">
        <f>'23.KE_Rev'!M56</f>
        <v>0</v>
      </c>
      <c r="DY55" s="33">
        <f>'24.PL_Rev'!M56</f>
        <v>0</v>
      </c>
      <c r="DZ55" s="33">
        <f>'25.OM_Rev'!P56</f>
        <v>0</v>
      </c>
      <c r="EA55" s="33">
        <f t="shared" si="5"/>
        <v>0</v>
      </c>
      <c r="EB55" s="33">
        <f>'02.PP_Rev'!AG56</f>
        <v>0</v>
      </c>
      <c r="EC55" s="33">
        <f>'03.KD_Rev'!W56</f>
        <v>0</v>
      </c>
      <c r="ED55" s="33">
        <f>'04.KC_Rev'!AC56</f>
        <v>0</v>
      </c>
      <c r="EE55" s="33">
        <f>'05.BT_Rev'!Z56</f>
        <v>0</v>
      </c>
      <c r="EF55" s="33">
        <f>'06.PV_Rev'!Y56</f>
        <v>0</v>
      </c>
      <c r="EG55" s="33">
        <f>'07.SR_Rev'!X56</f>
        <v>0</v>
      </c>
      <c r="EH55" s="33">
        <f>'08.KT_Rev'!T56</f>
        <v>0</v>
      </c>
      <c r="EI55" s="33">
        <f>'09.TK_Rev'!V56</f>
        <v>0</v>
      </c>
      <c r="EJ55" s="33">
        <f>'10.SV_Rev'!T56</f>
        <v>0</v>
      </c>
      <c r="EK55" s="33">
        <f>'11.PS_Rev'!R56</f>
        <v>0</v>
      </c>
      <c r="EL55" s="33">
        <f>'12.KCh_Rev'!T56</f>
        <v>0</v>
      </c>
      <c r="EM55" s="33">
        <f>'13.KS_Rev'!T56</f>
        <v>0</v>
      </c>
      <c r="EN55" s="33">
        <f>'14.KP_Rev'!T56</f>
        <v>0</v>
      </c>
      <c r="EO55" s="33">
        <f>'15.PSH_Rev'!P56</f>
        <v>0</v>
      </c>
      <c r="EP55" s="33">
        <f>'16.KK_Rev'!S56</f>
        <v>0</v>
      </c>
      <c r="EQ55" s="33">
        <f>'17.PVH_Rev'!T56</f>
        <v>0</v>
      </c>
      <c r="ER55" s="33">
        <f>'18.KT_Rev'!R56</f>
        <v>0</v>
      </c>
      <c r="ES55" s="33">
        <f>'19.RT_Rev'!U56</f>
        <v>0</v>
      </c>
      <c r="ET55" s="33">
        <f>'20.MD_Rev'!Q56</f>
        <v>0</v>
      </c>
      <c r="EU55" s="33">
        <f>'21.BM_Rev'!U56</f>
        <v>0</v>
      </c>
      <c r="EV55" s="33">
        <f>'22.ST_Rev'!Q56</f>
        <v>0</v>
      </c>
      <c r="EW55" s="33">
        <f>'23.KE_Rev'!N56</f>
        <v>0</v>
      </c>
      <c r="EX55" s="33">
        <f>'24.PL_Rev'!N56</f>
        <v>0</v>
      </c>
      <c r="EY55" s="33">
        <f>'25.OM_Rev'!Q56</f>
        <v>0</v>
      </c>
    </row>
    <row r="56" spans="1:155" s="2" customFormat="1" ht="21.75" x14ac:dyDescent="0.65">
      <c r="A56" s="35">
        <v>77</v>
      </c>
      <c r="B56" s="35"/>
      <c r="C56" s="35"/>
      <c r="D56" s="9" t="s">
        <v>43</v>
      </c>
      <c r="E56" s="36" t="s">
        <v>106</v>
      </c>
      <c r="F56" s="33">
        <f t="shared" si="0"/>
        <v>0</v>
      </c>
      <c r="G56" s="33">
        <f>'02.PP_Rev'!F57</f>
        <v>0</v>
      </c>
      <c r="H56" s="33">
        <f>'03.KD_Rev'!F57</f>
        <v>0</v>
      </c>
      <c r="I56" s="33">
        <f>'04.KC_Rev'!F57</f>
        <v>0</v>
      </c>
      <c r="J56" s="33">
        <f>'05.BT_Rev'!F57</f>
        <v>0</v>
      </c>
      <c r="K56" s="33">
        <f>'06.PV_Rev'!F57</f>
        <v>0</v>
      </c>
      <c r="L56" s="33">
        <f>'07.SR_Rev'!F57</f>
        <v>0</v>
      </c>
      <c r="M56" s="33">
        <f>'08.KT_Rev'!F57</f>
        <v>0</v>
      </c>
      <c r="N56" s="33">
        <f>'09.TK_Rev'!F57</f>
        <v>0</v>
      </c>
      <c r="O56" s="33">
        <f>'10.SV_Rev'!F57</f>
        <v>0</v>
      </c>
      <c r="P56" s="33">
        <f>'11.PS_Rev'!F57</f>
        <v>0</v>
      </c>
      <c r="Q56" s="33">
        <f>'12.KCh_Rev'!F57</f>
        <v>0</v>
      </c>
      <c r="R56" s="33">
        <f>'13.KS_Rev'!F57</f>
        <v>0</v>
      </c>
      <c r="S56" s="33">
        <f>'14.KP_Rev'!F57</f>
        <v>0</v>
      </c>
      <c r="T56" s="33">
        <f>'15.PSH_Rev'!F57</f>
        <v>0</v>
      </c>
      <c r="U56" s="33">
        <f>'16.KK_Rev'!F57</f>
        <v>0</v>
      </c>
      <c r="V56" s="33">
        <f>'17.PVH_Rev'!F57</f>
        <v>0</v>
      </c>
      <c r="W56" s="33">
        <f>'18.KT_Rev'!F57</f>
        <v>0</v>
      </c>
      <c r="X56" s="33">
        <f>'19.RT_Rev'!F57</f>
        <v>0</v>
      </c>
      <c r="Y56" s="33">
        <f>'20.MD_Rev'!F57</f>
        <v>0</v>
      </c>
      <c r="Z56" s="33">
        <f>'21.BM_Rev'!F57</f>
        <v>0</v>
      </c>
      <c r="AA56" s="33">
        <f>'22.ST_Rev'!F57</f>
        <v>0</v>
      </c>
      <c r="AB56" s="33">
        <f>'23.KE_Rev'!F57</f>
        <v>0</v>
      </c>
      <c r="AC56" s="33">
        <f>'24.PL_Rev'!F57</f>
        <v>0</v>
      </c>
      <c r="AD56" s="33">
        <f>'25.OM_Rev'!F57</f>
        <v>0</v>
      </c>
      <c r="AE56" s="33">
        <f t="shared" si="1"/>
        <v>0</v>
      </c>
      <c r="AF56" s="33">
        <f>'02.PP_Rev'!G57</f>
        <v>0</v>
      </c>
      <c r="AG56" s="33">
        <f>'03.KD_Rev'!G57</f>
        <v>0</v>
      </c>
      <c r="AH56" s="33">
        <f>'04.KC_Rev'!G57</f>
        <v>0</v>
      </c>
      <c r="AI56" s="33">
        <f>'05.BT_Rev'!G57</f>
        <v>0</v>
      </c>
      <c r="AJ56" s="33">
        <f>'06.PV_Rev'!G57</f>
        <v>0</v>
      </c>
      <c r="AK56" s="33">
        <f>'07.SR_Rev'!G57</f>
        <v>0</v>
      </c>
      <c r="AL56" s="33">
        <f>'08.KT_Rev'!G57</f>
        <v>0</v>
      </c>
      <c r="AM56" s="33">
        <f>'09.TK_Rev'!G57</f>
        <v>0</v>
      </c>
      <c r="AN56" s="33">
        <f>'10.SV_Rev'!G57</f>
        <v>0</v>
      </c>
      <c r="AO56" s="33">
        <f>'11.PS_Rev'!G57</f>
        <v>0</v>
      </c>
      <c r="AP56" s="33">
        <f>'12.KCh_Rev'!G57</f>
        <v>0</v>
      </c>
      <c r="AQ56" s="33">
        <f>'13.KS_Rev'!G57</f>
        <v>0</v>
      </c>
      <c r="AR56" s="33">
        <f>'14.KP_Rev'!G57</f>
        <v>0</v>
      </c>
      <c r="AS56" s="33">
        <f>'15.PSH_Rev'!G57</f>
        <v>0</v>
      </c>
      <c r="AT56" s="33">
        <f>'16.KK_Rev'!G57</f>
        <v>0</v>
      </c>
      <c r="AU56" s="33">
        <f>'17.PVH_Rev'!G57</f>
        <v>0</v>
      </c>
      <c r="AV56" s="33">
        <f>'18.KT_Rev'!G57</f>
        <v>0</v>
      </c>
      <c r="AW56" s="33">
        <f>'19.RT_Rev'!G57</f>
        <v>0</v>
      </c>
      <c r="AX56" s="33">
        <f>'20.MD_Rev'!G57</f>
        <v>0</v>
      </c>
      <c r="AY56" s="33">
        <f>'21.BM_Rev'!G57</f>
        <v>0</v>
      </c>
      <c r="AZ56" s="33">
        <f>'22.ST_Rev'!G57</f>
        <v>0</v>
      </c>
      <c r="BA56" s="33">
        <f>'23.KE_Rev'!G57</f>
        <v>0</v>
      </c>
      <c r="BB56" s="33">
        <f>'24.PL_Rev'!G57</f>
        <v>0</v>
      </c>
      <c r="BC56" s="33">
        <f>'25.OM_Rev'!G57</f>
        <v>0</v>
      </c>
      <c r="BD56" s="33">
        <f t="shared" si="2"/>
        <v>0</v>
      </c>
      <c r="BE56" s="33">
        <f>'02.PP_Rev'!H57</f>
        <v>0</v>
      </c>
      <c r="BF56" s="33">
        <f>'03.KD_Rev'!H57</f>
        <v>0</v>
      </c>
      <c r="BG56" s="33">
        <f>'04.KC_Rev'!H57</f>
        <v>0</v>
      </c>
      <c r="BH56" s="33">
        <f>'05.BT_Rev'!H57</f>
        <v>0</v>
      </c>
      <c r="BI56" s="33">
        <f>'06.PV_Rev'!H57</f>
        <v>0</v>
      </c>
      <c r="BJ56" s="33">
        <f>'07.SR_Rev'!H57</f>
        <v>0</v>
      </c>
      <c r="BK56" s="33">
        <f>'08.KT_Rev'!H57</f>
        <v>0</v>
      </c>
      <c r="BL56" s="33">
        <f>'09.TK_Rev'!H57</f>
        <v>0</v>
      </c>
      <c r="BM56" s="33">
        <f>'10.SV_Rev'!H57</f>
        <v>0</v>
      </c>
      <c r="BN56" s="33">
        <f>'11.PS_Rev'!H57</f>
        <v>0</v>
      </c>
      <c r="BO56" s="33">
        <f>'12.KCh_Rev'!H57</f>
        <v>0</v>
      </c>
      <c r="BP56" s="33">
        <f>'13.KS_Rev'!H57</f>
        <v>0</v>
      </c>
      <c r="BQ56" s="33">
        <f>'14.KP_Rev'!H57</f>
        <v>0</v>
      </c>
      <c r="BR56" s="33">
        <f>'15.PSH_Rev'!H57</f>
        <v>0</v>
      </c>
      <c r="BS56" s="33">
        <f>'16.KK_Rev'!H57</f>
        <v>0</v>
      </c>
      <c r="BT56" s="33">
        <f>'17.PVH_Rev'!H57</f>
        <v>0</v>
      </c>
      <c r="BU56" s="33">
        <f>'18.KT_Rev'!H57</f>
        <v>0</v>
      </c>
      <c r="BV56" s="33">
        <f>'19.RT_Rev'!H57</f>
        <v>0</v>
      </c>
      <c r="BW56" s="33">
        <f>'20.MD_Rev'!H57</f>
        <v>0</v>
      </c>
      <c r="BX56" s="33">
        <f>'21.BM_Rev'!H57</f>
        <v>0</v>
      </c>
      <c r="BY56" s="33">
        <f>'22.ST_Rev'!H57</f>
        <v>0</v>
      </c>
      <c r="BZ56" s="33">
        <f>'23.KE_Rev'!H57</f>
        <v>0</v>
      </c>
      <c r="CA56" s="33">
        <f>'24.PL_Rev'!H57</f>
        <v>0</v>
      </c>
      <c r="CB56" s="33">
        <f>'25.OM_Rev'!H57</f>
        <v>0</v>
      </c>
      <c r="CC56" s="33">
        <f t="shared" si="3"/>
        <v>0</v>
      </c>
      <c r="CD56" s="33">
        <f>'02.PP_Rev'!I57</f>
        <v>0</v>
      </c>
      <c r="CE56" s="33">
        <f>'03.KD_Rev'!I57</f>
        <v>0</v>
      </c>
      <c r="CF56" s="33">
        <f>'04.KC_Rev'!I57</f>
        <v>0</v>
      </c>
      <c r="CG56" s="33">
        <f>'05.BT_Rev'!I57</f>
        <v>0</v>
      </c>
      <c r="CH56" s="33">
        <f>'06.PV_Rev'!I57</f>
        <v>0</v>
      </c>
      <c r="CI56" s="33">
        <f>'07.SR_Rev'!I57</f>
        <v>0</v>
      </c>
      <c r="CJ56" s="33">
        <f>'08.KT_Rev'!I57</f>
        <v>0</v>
      </c>
      <c r="CK56" s="33">
        <f>'09.TK_Rev'!I57</f>
        <v>0</v>
      </c>
      <c r="CL56" s="33">
        <f>'10.SV_Rev'!I57</f>
        <v>0</v>
      </c>
      <c r="CM56" s="33">
        <f>'11.PS_Rev'!I57</f>
        <v>0</v>
      </c>
      <c r="CN56" s="33">
        <f>'12.KCh_Rev'!I57</f>
        <v>0</v>
      </c>
      <c r="CO56" s="33">
        <f>'13.KS_Rev'!I57</f>
        <v>0</v>
      </c>
      <c r="CP56" s="33">
        <f>'14.KP_Rev'!I57</f>
        <v>0</v>
      </c>
      <c r="CQ56" s="33">
        <f>'15.PSH_Rev'!I57</f>
        <v>0</v>
      </c>
      <c r="CR56" s="33">
        <f>'16.KK_Rev'!I57</f>
        <v>0</v>
      </c>
      <c r="CS56" s="33">
        <f>'17.PVH_Rev'!I57</f>
        <v>0</v>
      </c>
      <c r="CT56" s="33">
        <f>'18.KT_Rev'!I57</f>
        <v>0</v>
      </c>
      <c r="CU56" s="33">
        <f>'19.RT_Rev'!I57</f>
        <v>0</v>
      </c>
      <c r="CV56" s="33">
        <f>'20.MD_Rev'!I57</f>
        <v>0</v>
      </c>
      <c r="CW56" s="33">
        <f>'21.BM_Rev'!I57</f>
        <v>0</v>
      </c>
      <c r="CX56" s="33">
        <f>'22.ST_Rev'!I57</f>
        <v>0</v>
      </c>
      <c r="CY56" s="33">
        <f>'23.KE_Rev'!I57</f>
        <v>0</v>
      </c>
      <c r="CZ56" s="33">
        <f>'24.PL_Rev'!I57</f>
        <v>0</v>
      </c>
      <c r="DA56" s="33">
        <f>'25.OM_Rev'!I57</f>
        <v>0</v>
      </c>
      <c r="DB56" s="33">
        <f t="shared" si="4"/>
        <v>0</v>
      </c>
      <c r="DC56" s="33">
        <f>'02.PP_Rev'!U57</f>
        <v>0</v>
      </c>
      <c r="DD56" s="33">
        <f>'03.KD_Rev'!V57</f>
        <v>0</v>
      </c>
      <c r="DE56" s="33">
        <f>'04.KC_Rev'!AB57</f>
        <v>0</v>
      </c>
      <c r="DF56" s="33">
        <f>'05.BT_Rev'!Y57</f>
        <v>0</v>
      </c>
      <c r="DG56" s="33">
        <f>'06.PV_Rev'!X57</f>
        <v>0</v>
      </c>
      <c r="DH56" s="33">
        <f>'07.SR_Rev'!W57</f>
        <v>0</v>
      </c>
      <c r="DI56" s="33">
        <f>'08.KT_Rev'!S57</f>
        <v>0</v>
      </c>
      <c r="DJ56" s="33">
        <f>'09.TK_Rev'!U57</f>
        <v>0</v>
      </c>
      <c r="DK56" s="33">
        <f>'10.SV_Rev'!S57</f>
        <v>0</v>
      </c>
      <c r="DL56" s="33">
        <f>'11.PS_Rev'!Q57</f>
        <v>0</v>
      </c>
      <c r="DM56" s="33">
        <f>'12.KCh_Rev'!S57</f>
        <v>0</v>
      </c>
      <c r="DN56" s="33">
        <f>'13.KS_Rev'!S57</f>
        <v>0</v>
      </c>
      <c r="DO56" s="33">
        <f>'14.KP_Rev'!S57</f>
        <v>0</v>
      </c>
      <c r="DP56" s="33">
        <f>'15.PSH_Rev'!O57</f>
        <v>0</v>
      </c>
      <c r="DQ56" s="33">
        <f>'16.KK_Rev'!R57</f>
        <v>0</v>
      </c>
      <c r="DR56" s="33">
        <f>'17.PVH_Rev'!S57</f>
        <v>0</v>
      </c>
      <c r="DS56" s="33">
        <f>'18.KT_Rev'!Q57</f>
        <v>0</v>
      </c>
      <c r="DT56" s="33">
        <f>'19.RT_Rev'!T57</f>
        <v>0</v>
      </c>
      <c r="DU56" s="33">
        <f>'20.MD_Rev'!P57</f>
        <v>0</v>
      </c>
      <c r="DV56" s="33">
        <f>'21.BM_Rev'!T57</f>
        <v>0</v>
      </c>
      <c r="DW56" s="33">
        <f>'22.ST_Rev'!P57</f>
        <v>0</v>
      </c>
      <c r="DX56" s="33">
        <f>'23.KE_Rev'!M57</f>
        <v>0</v>
      </c>
      <c r="DY56" s="33">
        <f>'24.PL_Rev'!M57</f>
        <v>0</v>
      </c>
      <c r="DZ56" s="33">
        <f>'25.OM_Rev'!P57</f>
        <v>0</v>
      </c>
      <c r="EA56" s="33">
        <f t="shared" si="5"/>
        <v>0</v>
      </c>
      <c r="EB56" s="33">
        <f>'02.PP_Rev'!AG57</f>
        <v>0</v>
      </c>
      <c r="EC56" s="33">
        <f>'03.KD_Rev'!W57</f>
        <v>0</v>
      </c>
      <c r="ED56" s="33">
        <f>'04.KC_Rev'!AC57</f>
        <v>0</v>
      </c>
      <c r="EE56" s="33">
        <f>'05.BT_Rev'!Z57</f>
        <v>0</v>
      </c>
      <c r="EF56" s="33">
        <f>'06.PV_Rev'!Y57</f>
        <v>0</v>
      </c>
      <c r="EG56" s="33">
        <f>'07.SR_Rev'!X57</f>
        <v>0</v>
      </c>
      <c r="EH56" s="33">
        <f>'08.KT_Rev'!T57</f>
        <v>0</v>
      </c>
      <c r="EI56" s="33">
        <f>'09.TK_Rev'!V57</f>
        <v>0</v>
      </c>
      <c r="EJ56" s="33">
        <f>'10.SV_Rev'!T57</f>
        <v>0</v>
      </c>
      <c r="EK56" s="33">
        <f>'11.PS_Rev'!R57</f>
        <v>0</v>
      </c>
      <c r="EL56" s="33">
        <f>'12.KCh_Rev'!T57</f>
        <v>0</v>
      </c>
      <c r="EM56" s="33">
        <f>'13.KS_Rev'!T57</f>
        <v>0</v>
      </c>
      <c r="EN56" s="33">
        <f>'14.KP_Rev'!T57</f>
        <v>0</v>
      </c>
      <c r="EO56" s="33">
        <f>'15.PSH_Rev'!P57</f>
        <v>0</v>
      </c>
      <c r="EP56" s="33">
        <f>'16.KK_Rev'!S57</f>
        <v>0</v>
      </c>
      <c r="EQ56" s="33">
        <f>'17.PVH_Rev'!T57</f>
        <v>0</v>
      </c>
      <c r="ER56" s="33">
        <f>'18.KT_Rev'!R57</f>
        <v>0</v>
      </c>
      <c r="ES56" s="33">
        <f>'19.RT_Rev'!U57</f>
        <v>0</v>
      </c>
      <c r="ET56" s="33">
        <f>'20.MD_Rev'!Q57</f>
        <v>0</v>
      </c>
      <c r="EU56" s="33">
        <f>'21.BM_Rev'!U57</f>
        <v>0</v>
      </c>
      <c r="EV56" s="33">
        <f>'22.ST_Rev'!Q57</f>
        <v>0</v>
      </c>
      <c r="EW56" s="33">
        <f>'23.KE_Rev'!N57</f>
        <v>0</v>
      </c>
      <c r="EX56" s="33">
        <f>'24.PL_Rev'!N57</f>
        <v>0</v>
      </c>
      <c r="EY56" s="33">
        <f>'25.OM_Rev'!Q57</f>
        <v>0</v>
      </c>
    </row>
    <row r="57" spans="1:155" ht="21.75" x14ac:dyDescent="0.65">
      <c r="A57" s="35"/>
      <c r="B57" s="30">
        <v>775</v>
      </c>
      <c r="C57" s="30"/>
      <c r="D57" s="10" t="s">
        <v>44</v>
      </c>
      <c r="E57" s="7" t="s">
        <v>108</v>
      </c>
      <c r="F57" s="33">
        <f t="shared" si="0"/>
        <v>0</v>
      </c>
      <c r="G57" s="33">
        <f>'02.PP_Rev'!F58</f>
        <v>0</v>
      </c>
      <c r="H57" s="33">
        <f>'03.KD_Rev'!F58</f>
        <v>0</v>
      </c>
      <c r="I57" s="33">
        <f>'04.KC_Rev'!F58</f>
        <v>0</v>
      </c>
      <c r="J57" s="33">
        <f>'05.BT_Rev'!F58</f>
        <v>0</v>
      </c>
      <c r="K57" s="33">
        <f>'06.PV_Rev'!F58</f>
        <v>0</v>
      </c>
      <c r="L57" s="33">
        <f>'07.SR_Rev'!F58</f>
        <v>0</v>
      </c>
      <c r="M57" s="33">
        <f>'08.KT_Rev'!F58</f>
        <v>0</v>
      </c>
      <c r="N57" s="33">
        <f>'09.TK_Rev'!F58</f>
        <v>0</v>
      </c>
      <c r="O57" s="33">
        <f>'10.SV_Rev'!F58</f>
        <v>0</v>
      </c>
      <c r="P57" s="33">
        <f>'11.PS_Rev'!F58</f>
        <v>0</v>
      </c>
      <c r="Q57" s="33">
        <f>'12.KCh_Rev'!F58</f>
        <v>0</v>
      </c>
      <c r="R57" s="33">
        <f>'13.KS_Rev'!F58</f>
        <v>0</v>
      </c>
      <c r="S57" s="33">
        <f>'14.KP_Rev'!F58</f>
        <v>0</v>
      </c>
      <c r="T57" s="33">
        <f>'15.PSH_Rev'!F58</f>
        <v>0</v>
      </c>
      <c r="U57" s="33">
        <f>'16.KK_Rev'!F58</f>
        <v>0</v>
      </c>
      <c r="V57" s="33">
        <f>'17.PVH_Rev'!F58</f>
        <v>0</v>
      </c>
      <c r="W57" s="33">
        <f>'18.KT_Rev'!F58</f>
        <v>0</v>
      </c>
      <c r="X57" s="33">
        <f>'19.RT_Rev'!F58</f>
        <v>0</v>
      </c>
      <c r="Y57" s="33">
        <f>'20.MD_Rev'!F58</f>
        <v>0</v>
      </c>
      <c r="Z57" s="33">
        <f>'21.BM_Rev'!F58</f>
        <v>0</v>
      </c>
      <c r="AA57" s="33">
        <f>'22.ST_Rev'!F58</f>
        <v>0</v>
      </c>
      <c r="AB57" s="33">
        <f>'23.KE_Rev'!F58</f>
        <v>0</v>
      </c>
      <c r="AC57" s="33">
        <f>'24.PL_Rev'!F58</f>
        <v>0</v>
      </c>
      <c r="AD57" s="33">
        <f>'25.OM_Rev'!F58</f>
        <v>0</v>
      </c>
      <c r="AE57" s="33">
        <f t="shared" si="1"/>
        <v>0</v>
      </c>
      <c r="AF57" s="33">
        <f>'02.PP_Rev'!G58</f>
        <v>0</v>
      </c>
      <c r="AG57" s="33">
        <f>'03.KD_Rev'!G58</f>
        <v>0</v>
      </c>
      <c r="AH57" s="33">
        <f>'04.KC_Rev'!G58</f>
        <v>0</v>
      </c>
      <c r="AI57" s="33">
        <f>'05.BT_Rev'!G58</f>
        <v>0</v>
      </c>
      <c r="AJ57" s="33">
        <f>'06.PV_Rev'!G58</f>
        <v>0</v>
      </c>
      <c r="AK57" s="33">
        <f>'07.SR_Rev'!G58</f>
        <v>0</v>
      </c>
      <c r="AL57" s="33">
        <f>'08.KT_Rev'!G58</f>
        <v>0</v>
      </c>
      <c r="AM57" s="33">
        <f>'09.TK_Rev'!G58</f>
        <v>0</v>
      </c>
      <c r="AN57" s="33">
        <f>'10.SV_Rev'!G58</f>
        <v>0</v>
      </c>
      <c r="AO57" s="33">
        <f>'11.PS_Rev'!G58</f>
        <v>0</v>
      </c>
      <c r="AP57" s="33">
        <f>'12.KCh_Rev'!G58</f>
        <v>0</v>
      </c>
      <c r="AQ57" s="33">
        <f>'13.KS_Rev'!G58</f>
        <v>0</v>
      </c>
      <c r="AR57" s="33">
        <f>'14.KP_Rev'!G58</f>
        <v>0</v>
      </c>
      <c r="AS57" s="33">
        <f>'15.PSH_Rev'!G58</f>
        <v>0</v>
      </c>
      <c r="AT57" s="33">
        <f>'16.KK_Rev'!G58</f>
        <v>0</v>
      </c>
      <c r="AU57" s="33">
        <f>'17.PVH_Rev'!G58</f>
        <v>0</v>
      </c>
      <c r="AV57" s="33">
        <f>'18.KT_Rev'!G58</f>
        <v>0</v>
      </c>
      <c r="AW57" s="33">
        <f>'19.RT_Rev'!G58</f>
        <v>0</v>
      </c>
      <c r="AX57" s="33">
        <f>'20.MD_Rev'!G58</f>
        <v>0</v>
      </c>
      <c r="AY57" s="33">
        <f>'21.BM_Rev'!G58</f>
        <v>0</v>
      </c>
      <c r="AZ57" s="33">
        <f>'22.ST_Rev'!G58</f>
        <v>0</v>
      </c>
      <c r="BA57" s="33">
        <f>'23.KE_Rev'!G58</f>
        <v>0</v>
      </c>
      <c r="BB57" s="33">
        <f>'24.PL_Rev'!G58</f>
        <v>0</v>
      </c>
      <c r="BC57" s="33">
        <f>'25.OM_Rev'!G58</f>
        <v>0</v>
      </c>
      <c r="BD57" s="33">
        <f t="shared" si="2"/>
        <v>0</v>
      </c>
      <c r="BE57" s="33">
        <f>'02.PP_Rev'!H58</f>
        <v>0</v>
      </c>
      <c r="BF57" s="33">
        <f>'03.KD_Rev'!H58</f>
        <v>0</v>
      </c>
      <c r="BG57" s="33">
        <f>'04.KC_Rev'!H58</f>
        <v>0</v>
      </c>
      <c r="BH57" s="33">
        <f>'05.BT_Rev'!H58</f>
        <v>0</v>
      </c>
      <c r="BI57" s="33">
        <f>'06.PV_Rev'!H58</f>
        <v>0</v>
      </c>
      <c r="BJ57" s="33">
        <f>'07.SR_Rev'!H58</f>
        <v>0</v>
      </c>
      <c r="BK57" s="33">
        <f>'08.KT_Rev'!H58</f>
        <v>0</v>
      </c>
      <c r="BL57" s="33">
        <f>'09.TK_Rev'!H58</f>
        <v>0</v>
      </c>
      <c r="BM57" s="33">
        <f>'10.SV_Rev'!H58</f>
        <v>0</v>
      </c>
      <c r="BN57" s="33">
        <f>'11.PS_Rev'!H58</f>
        <v>0</v>
      </c>
      <c r="BO57" s="33">
        <f>'12.KCh_Rev'!H58</f>
        <v>0</v>
      </c>
      <c r="BP57" s="33">
        <f>'13.KS_Rev'!H58</f>
        <v>0</v>
      </c>
      <c r="BQ57" s="33">
        <f>'14.KP_Rev'!H58</f>
        <v>0</v>
      </c>
      <c r="BR57" s="33">
        <f>'15.PSH_Rev'!H58</f>
        <v>0</v>
      </c>
      <c r="BS57" s="33">
        <f>'16.KK_Rev'!H58</f>
        <v>0</v>
      </c>
      <c r="BT57" s="33">
        <f>'17.PVH_Rev'!H58</f>
        <v>0</v>
      </c>
      <c r="BU57" s="33">
        <f>'18.KT_Rev'!H58</f>
        <v>0</v>
      </c>
      <c r="BV57" s="33">
        <f>'19.RT_Rev'!H58</f>
        <v>0</v>
      </c>
      <c r="BW57" s="33">
        <f>'20.MD_Rev'!H58</f>
        <v>0</v>
      </c>
      <c r="BX57" s="33">
        <f>'21.BM_Rev'!H58</f>
        <v>0</v>
      </c>
      <c r="BY57" s="33">
        <f>'22.ST_Rev'!H58</f>
        <v>0</v>
      </c>
      <c r="BZ57" s="33">
        <f>'23.KE_Rev'!H58</f>
        <v>0</v>
      </c>
      <c r="CA57" s="33">
        <f>'24.PL_Rev'!H58</f>
        <v>0</v>
      </c>
      <c r="CB57" s="33">
        <f>'25.OM_Rev'!H58</f>
        <v>0</v>
      </c>
      <c r="CC57" s="33">
        <f t="shared" si="3"/>
        <v>0</v>
      </c>
      <c r="CD57" s="33">
        <f>'02.PP_Rev'!I58</f>
        <v>0</v>
      </c>
      <c r="CE57" s="33">
        <f>'03.KD_Rev'!I58</f>
        <v>0</v>
      </c>
      <c r="CF57" s="33">
        <f>'04.KC_Rev'!I58</f>
        <v>0</v>
      </c>
      <c r="CG57" s="33">
        <f>'05.BT_Rev'!I58</f>
        <v>0</v>
      </c>
      <c r="CH57" s="33">
        <f>'06.PV_Rev'!I58</f>
        <v>0</v>
      </c>
      <c r="CI57" s="33">
        <f>'07.SR_Rev'!I58</f>
        <v>0</v>
      </c>
      <c r="CJ57" s="33">
        <f>'08.KT_Rev'!I58</f>
        <v>0</v>
      </c>
      <c r="CK57" s="33">
        <f>'09.TK_Rev'!I58</f>
        <v>0</v>
      </c>
      <c r="CL57" s="33">
        <f>'10.SV_Rev'!I58</f>
        <v>0</v>
      </c>
      <c r="CM57" s="33">
        <f>'11.PS_Rev'!I58</f>
        <v>0</v>
      </c>
      <c r="CN57" s="33">
        <f>'12.KCh_Rev'!I58</f>
        <v>0</v>
      </c>
      <c r="CO57" s="33">
        <f>'13.KS_Rev'!I58</f>
        <v>0</v>
      </c>
      <c r="CP57" s="33">
        <f>'14.KP_Rev'!I58</f>
        <v>0</v>
      </c>
      <c r="CQ57" s="33">
        <f>'15.PSH_Rev'!I58</f>
        <v>0</v>
      </c>
      <c r="CR57" s="33">
        <f>'16.KK_Rev'!I58</f>
        <v>0</v>
      </c>
      <c r="CS57" s="33">
        <f>'17.PVH_Rev'!I58</f>
        <v>0</v>
      </c>
      <c r="CT57" s="33">
        <f>'18.KT_Rev'!I58</f>
        <v>0</v>
      </c>
      <c r="CU57" s="33">
        <f>'19.RT_Rev'!I58</f>
        <v>0</v>
      </c>
      <c r="CV57" s="33">
        <f>'20.MD_Rev'!I58</f>
        <v>0</v>
      </c>
      <c r="CW57" s="33">
        <f>'21.BM_Rev'!I58</f>
        <v>0</v>
      </c>
      <c r="CX57" s="33">
        <f>'22.ST_Rev'!I58</f>
        <v>0</v>
      </c>
      <c r="CY57" s="33">
        <f>'23.KE_Rev'!I58</f>
        <v>0</v>
      </c>
      <c r="CZ57" s="33">
        <f>'24.PL_Rev'!I58</f>
        <v>0</v>
      </c>
      <c r="DA57" s="33">
        <f>'25.OM_Rev'!I58</f>
        <v>0</v>
      </c>
      <c r="DB57" s="33">
        <f t="shared" si="4"/>
        <v>0</v>
      </c>
      <c r="DC57" s="33">
        <f>'02.PP_Rev'!U58</f>
        <v>0</v>
      </c>
      <c r="DD57" s="33">
        <f>'03.KD_Rev'!V58</f>
        <v>0</v>
      </c>
      <c r="DE57" s="33">
        <f>'04.KC_Rev'!AB58</f>
        <v>0</v>
      </c>
      <c r="DF57" s="33">
        <f>'05.BT_Rev'!Y58</f>
        <v>0</v>
      </c>
      <c r="DG57" s="33">
        <f>'06.PV_Rev'!X58</f>
        <v>0</v>
      </c>
      <c r="DH57" s="33">
        <f>'07.SR_Rev'!W58</f>
        <v>0</v>
      </c>
      <c r="DI57" s="33">
        <f>'08.KT_Rev'!S58</f>
        <v>0</v>
      </c>
      <c r="DJ57" s="33">
        <f>'09.TK_Rev'!U58</f>
        <v>0</v>
      </c>
      <c r="DK57" s="33">
        <f>'10.SV_Rev'!S58</f>
        <v>0</v>
      </c>
      <c r="DL57" s="33">
        <f>'11.PS_Rev'!Q58</f>
        <v>0</v>
      </c>
      <c r="DM57" s="33">
        <f>'12.KCh_Rev'!S58</f>
        <v>0</v>
      </c>
      <c r="DN57" s="33">
        <f>'13.KS_Rev'!S58</f>
        <v>0</v>
      </c>
      <c r="DO57" s="33">
        <f>'14.KP_Rev'!S58</f>
        <v>0</v>
      </c>
      <c r="DP57" s="33">
        <f>'15.PSH_Rev'!O58</f>
        <v>0</v>
      </c>
      <c r="DQ57" s="33">
        <f>'16.KK_Rev'!R58</f>
        <v>0</v>
      </c>
      <c r="DR57" s="33">
        <f>'17.PVH_Rev'!S58</f>
        <v>0</v>
      </c>
      <c r="DS57" s="33">
        <f>'18.KT_Rev'!Q58</f>
        <v>0</v>
      </c>
      <c r="DT57" s="33">
        <f>'19.RT_Rev'!T58</f>
        <v>0</v>
      </c>
      <c r="DU57" s="33">
        <f>'20.MD_Rev'!P58</f>
        <v>0</v>
      </c>
      <c r="DV57" s="33">
        <f>'21.BM_Rev'!T58</f>
        <v>0</v>
      </c>
      <c r="DW57" s="33">
        <f>'22.ST_Rev'!P58</f>
        <v>0</v>
      </c>
      <c r="DX57" s="33">
        <f>'23.KE_Rev'!M58</f>
        <v>0</v>
      </c>
      <c r="DY57" s="33">
        <f>'24.PL_Rev'!M58</f>
        <v>0</v>
      </c>
      <c r="DZ57" s="33">
        <f>'25.OM_Rev'!P58</f>
        <v>0</v>
      </c>
      <c r="EA57" s="33">
        <f t="shared" si="5"/>
        <v>0</v>
      </c>
      <c r="EB57" s="33">
        <f>'02.PP_Rev'!AG58</f>
        <v>0</v>
      </c>
      <c r="EC57" s="33">
        <f>'03.KD_Rev'!W58</f>
        <v>0</v>
      </c>
      <c r="ED57" s="33">
        <f>'04.KC_Rev'!AC58</f>
        <v>0</v>
      </c>
      <c r="EE57" s="33">
        <f>'05.BT_Rev'!Z58</f>
        <v>0</v>
      </c>
      <c r="EF57" s="33">
        <f>'06.PV_Rev'!Y58</f>
        <v>0</v>
      </c>
      <c r="EG57" s="33">
        <f>'07.SR_Rev'!X58</f>
        <v>0</v>
      </c>
      <c r="EH57" s="33">
        <f>'08.KT_Rev'!T58</f>
        <v>0</v>
      </c>
      <c r="EI57" s="33">
        <f>'09.TK_Rev'!V58</f>
        <v>0</v>
      </c>
      <c r="EJ57" s="33">
        <f>'10.SV_Rev'!T58</f>
        <v>0</v>
      </c>
      <c r="EK57" s="33">
        <f>'11.PS_Rev'!R58</f>
        <v>0</v>
      </c>
      <c r="EL57" s="33">
        <f>'12.KCh_Rev'!T58</f>
        <v>0</v>
      </c>
      <c r="EM57" s="33">
        <f>'13.KS_Rev'!T58</f>
        <v>0</v>
      </c>
      <c r="EN57" s="33">
        <f>'14.KP_Rev'!T58</f>
        <v>0</v>
      </c>
      <c r="EO57" s="33">
        <f>'15.PSH_Rev'!P58</f>
        <v>0</v>
      </c>
      <c r="EP57" s="33">
        <f>'16.KK_Rev'!S58</f>
        <v>0</v>
      </c>
      <c r="EQ57" s="33">
        <f>'17.PVH_Rev'!T58</f>
        <v>0</v>
      </c>
      <c r="ER57" s="33">
        <f>'18.KT_Rev'!R58</f>
        <v>0</v>
      </c>
      <c r="ES57" s="33">
        <f>'19.RT_Rev'!U58</f>
        <v>0</v>
      </c>
      <c r="ET57" s="33">
        <f>'20.MD_Rev'!Q58</f>
        <v>0</v>
      </c>
      <c r="EU57" s="33">
        <f>'21.BM_Rev'!U58</f>
        <v>0</v>
      </c>
      <c r="EV57" s="33">
        <f>'22.ST_Rev'!Q58</f>
        <v>0</v>
      </c>
      <c r="EW57" s="33">
        <f>'23.KE_Rev'!N58</f>
        <v>0</v>
      </c>
      <c r="EX57" s="33">
        <f>'24.PL_Rev'!N58</f>
        <v>0</v>
      </c>
      <c r="EY57" s="33">
        <f>'25.OM_Rev'!Q58</f>
        <v>0</v>
      </c>
    </row>
    <row r="58" spans="1:155" s="2" customFormat="1" ht="21.75" x14ac:dyDescent="0.65">
      <c r="A58" s="64" t="s">
        <v>45</v>
      </c>
      <c r="B58" s="64"/>
      <c r="C58" s="64"/>
      <c r="D58" s="64"/>
      <c r="E58" s="36" t="s">
        <v>97</v>
      </c>
      <c r="F58" s="33">
        <f t="shared" si="0"/>
        <v>0</v>
      </c>
      <c r="G58" s="33">
        <f>'02.PP_Rev'!F59</f>
        <v>0</v>
      </c>
      <c r="H58" s="33">
        <f>'03.KD_Rev'!F59</f>
        <v>0</v>
      </c>
      <c r="I58" s="33">
        <f>'04.KC_Rev'!F59</f>
        <v>0</v>
      </c>
      <c r="J58" s="33">
        <f>'05.BT_Rev'!F59</f>
        <v>0</v>
      </c>
      <c r="K58" s="33">
        <f>'06.PV_Rev'!F59</f>
        <v>0</v>
      </c>
      <c r="L58" s="33">
        <f>'07.SR_Rev'!F59</f>
        <v>0</v>
      </c>
      <c r="M58" s="33">
        <f>'08.KT_Rev'!F59</f>
        <v>0</v>
      </c>
      <c r="N58" s="33">
        <f>'09.TK_Rev'!F59</f>
        <v>0</v>
      </c>
      <c r="O58" s="33">
        <f>'10.SV_Rev'!F59</f>
        <v>0</v>
      </c>
      <c r="P58" s="33">
        <f>'11.PS_Rev'!F59</f>
        <v>0</v>
      </c>
      <c r="Q58" s="33">
        <f>'12.KCh_Rev'!F59</f>
        <v>0</v>
      </c>
      <c r="R58" s="33">
        <f>'13.KS_Rev'!F59</f>
        <v>0</v>
      </c>
      <c r="S58" s="33">
        <f>'14.KP_Rev'!F59</f>
        <v>0</v>
      </c>
      <c r="T58" s="33">
        <f>'15.PSH_Rev'!F59</f>
        <v>0</v>
      </c>
      <c r="U58" s="33">
        <f>'16.KK_Rev'!F59</f>
        <v>0</v>
      </c>
      <c r="V58" s="33">
        <f>'17.PVH_Rev'!F59</f>
        <v>0</v>
      </c>
      <c r="W58" s="33">
        <f>'18.KT_Rev'!F59</f>
        <v>0</v>
      </c>
      <c r="X58" s="33">
        <f>'19.RT_Rev'!F59</f>
        <v>0</v>
      </c>
      <c r="Y58" s="33">
        <f>'20.MD_Rev'!F59</f>
        <v>0</v>
      </c>
      <c r="Z58" s="33">
        <f>'21.BM_Rev'!F59</f>
        <v>0</v>
      </c>
      <c r="AA58" s="33">
        <f>'22.ST_Rev'!F59</f>
        <v>0</v>
      </c>
      <c r="AB58" s="33">
        <f>'23.KE_Rev'!F59</f>
        <v>0</v>
      </c>
      <c r="AC58" s="33">
        <f>'24.PL_Rev'!F59</f>
        <v>0</v>
      </c>
      <c r="AD58" s="33">
        <f>'25.OM_Rev'!F59</f>
        <v>0</v>
      </c>
      <c r="AE58" s="33">
        <f t="shared" si="1"/>
        <v>0</v>
      </c>
      <c r="AF58" s="33">
        <f>'02.PP_Rev'!G59</f>
        <v>0</v>
      </c>
      <c r="AG58" s="33">
        <f>'03.KD_Rev'!G59</f>
        <v>0</v>
      </c>
      <c r="AH58" s="33">
        <f>'04.KC_Rev'!G59</f>
        <v>0</v>
      </c>
      <c r="AI58" s="33">
        <f>'05.BT_Rev'!G59</f>
        <v>0</v>
      </c>
      <c r="AJ58" s="33">
        <f>'06.PV_Rev'!G59</f>
        <v>0</v>
      </c>
      <c r="AK58" s="33">
        <f>'07.SR_Rev'!G59</f>
        <v>0</v>
      </c>
      <c r="AL58" s="33">
        <f>'08.KT_Rev'!G59</f>
        <v>0</v>
      </c>
      <c r="AM58" s="33">
        <f>'09.TK_Rev'!G59</f>
        <v>0</v>
      </c>
      <c r="AN58" s="33">
        <f>'10.SV_Rev'!G59</f>
        <v>0</v>
      </c>
      <c r="AO58" s="33">
        <f>'11.PS_Rev'!G59</f>
        <v>0</v>
      </c>
      <c r="AP58" s="33">
        <f>'12.KCh_Rev'!G59</f>
        <v>0</v>
      </c>
      <c r="AQ58" s="33">
        <f>'13.KS_Rev'!G59</f>
        <v>0</v>
      </c>
      <c r="AR58" s="33">
        <f>'14.KP_Rev'!G59</f>
        <v>0</v>
      </c>
      <c r="AS58" s="33">
        <f>'15.PSH_Rev'!G59</f>
        <v>0</v>
      </c>
      <c r="AT58" s="33">
        <f>'16.KK_Rev'!G59</f>
        <v>0</v>
      </c>
      <c r="AU58" s="33">
        <f>'17.PVH_Rev'!G59</f>
        <v>0</v>
      </c>
      <c r="AV58" s="33">
        <f>'18.KT_Rev'!G59</f>
        <v>0</v>
      </c>
      <c r="AW58" s="33">
        <f>'19.RT_Rev'!G59</f>
        <v>0</v>
      </c>
      <c r="AX58" s="33">
        <f>'20.MD_Rev'!G59</f>
        <v>0</v>
      </c>
      <c r="AY58" s="33">
        <f>'21.BM_Rev'!G59</f>
        <v>0</v>
      </c>
      <c r="AZ58" s="33">
        <f>'22.ST_Rev'!G59</f>
        <v>0</v>
      </c>
      <c r="BA58" s="33">
        <f>'23.KE_Rev'!G59</f>
        <v>0</v>
      </c>
      <c r="BB58" s="33">
        <f>'24.PL_Rev'!G59</f>
        <v>0</v>
      </c>
      <c r="BC58" s="33">
        <f>'25.OM_Rev'!G59</f>
        <v>0</v>
      </c>
      <c r="BD58" s="33">
        <f t="shared" si="2"/>
        <v>0</v>
      </c>
      <c r="BE58" s="33">
        <f>'02.PP_Rev'!H59</f>
        <v>0</v>
      </c>
      <c r="BF58" s="33">
        <f>'03.KD_Rev'!H59</f>
        <v>0</v>
      </c>
      <c r="BG58" s="33">
        <f>'04.KC_Rev'!H59</f>
        <v>0</v>
      </c>
      <c r="BH58" s="33">
        <f>'05.BT_Rev'!H59</f>
        <v>0</v>
      </c>
      <c r="BI58" s="33">
        <f>'06.PV_Rev'!H59</f>
        <v>0</v>
      </c>
      <c r="BJ58" s="33">
        <f>'07.SR_Rev'!H59</f>
        <v>0</v>
      </c>
      <c r="BK58" s="33">
        <f>'08.KT_Rev'!H59</f>
        <v>0</v>
      </c>
      <c r="BL58" s="33">
        <f>'09.TK_Rev'!H59</f>
        <v>0</v>
      </c>
      <c r="BM58" s="33">
        <f>'10.SV_Rev'!H59</f>
        <v>0</v>
      </c>
      <c r="BN58" s="33">
        <f>'11.PS_Rev'!H59</f>
        <v>0</v>
      </c>
      <c r="BO58" s="33">
        <f>'12.KCh_Rev'!H59</f>
        <v>0</v>
      </c>
      <c r="BP58" s="33">
        <f>'13.KS_Rev'!H59</f>
        <v>0</v>
      </c>
      <c r="BQ58" s="33">
        <f>'14.KP_Rev'!H59</f>
        <v>0</v>
      </c>
      <c r="BR58" s="33">
        <f>'15.PSH_Rev'!H59</f>
        <v>0</v>
      </c>
      <c r="BS58" s="33">
        <f>'16.KK_Rev'!H59</f>
        <v>0</v>
      </c>
      <c r="BT58" s="33">
        <f>'17.PVH_Rev'!H59</f>
        <v>0</v>
      </c>
      <c r="BU58" s="33">
        <f>'18.KT_Rev'!H59</f>
        <v>0</v>
      </c>
      <c r="BV58" s="33">
        <f>'19.RT_Rev'!H59</f>
        <v>0</v>
      </c>
      <c r="BW58" s="33">
        <f>'20.MD_Rev'!H59</f>
        <v>0</v>
      </c>
      <c r="BX58" s="33">
        <f>'21.BM_Rev'!H59</f>
        <v>0</v>
      </c>
      <c r="BY58" s="33">
        <f>'22.ST_Rev'!H59</f>
        <v>0</v>
      </c>
      <c r="BZ58" s="33">
        <f>'23.KE_Rev'!H59</f>
        <v>0</v>
      </c>
      <c r="CA58" s="33">
        <f>'24.PL_Rev'!H59</f>
        <v>0</v>
      </c>
      <c r="CB58" s="33">
        <f>'25.OM_Rev'!H59</f>
        <v>0</v>
      </c>
      <c r="CC58" s="33">
        <f t="shared" si="3"/>
        <v>0</v>
      </c>
      <c r="CD58" s="33">
        <f>'02.PP_Rev'!I59</f>
        <v>0</v>
      </c>
      <c r="CE58" s="33">
        <f>'03.KD_Rev'!I59</f>
        <v>0</v>
      </c>
      <c r="CF58" s="33">
        <f>'04.KC_Rev'!I59</f>
        <v>0</v>
      </c>
      <c r="CG58" s="33">
        <f>'05.BT_Rev'!I59</f>
        <v>0</v>
      </c>
      <c r="CH58" s="33">
        <f>'06.PV_Rev'!I59</f>
        <v>0</v>
      </c>
      <c r="CI58" s="33">
        <f>'07.SR_Rev'!I59</f>
        <v>0</v>
      </c>
      <c r="CJ58" s="33">
        <f>'08.KT_Rev'!I59</f>
        <v>0</v>
      </c>
      <c r="CK58" s="33">
        <f>'09.TK_Rev'!I59</f>
        <v>0</v>
      </c>
      <c r="CL58" s="33">
        <f>'10.SV_Rev'!I59</f>
        <v>0</v>
      </c>
      <c r="CM58" s="33">
        <f>'11.PS_Rev'!I59</f>
        <v>0</v>
      </c>
      <c r="CN58" s="33">
        <f>'12.KCh_Rev'!I59</f>
        <v>0</v>
      </c>
      <c r="CO58" s="33">
        <f>'13.KS_Rev'!I59</f>
        <v>0</v>
      </c>
      <c r="CP58" s="33">
        <f>'14.KP_Rev'!I59</f>
        <v>0</v>
      </c>
      <c r="CQ58" s="33">
        <f>'15.PSH_Rev'!I59</f>
        <v>0</v>
      </c>
      <c r="CR58" s="33">
        <f>'16.KK_Rev'!I59</f>
        <v>0</v>
      </c>
      <c r="CS58" s="33">
        <f>'17.PVH_Rev'!I59</f>
        <v>0</v>
      </c>
      <c r="CT58" s="33">
        <f>'18.KT_Rev'!I59</f>
        <v>0</v>
      </c>
      <c r="CU58" s="33">
        <f>'19.RT_Rev'!I59</f>
        <v>0</v>
      </c>
      <c r="CV58" s="33">
        <f>'20.MD_Rev'!I59</f>
        <v>0</v>
      </c>
      <c r="CW58" s="33">
        <f>'21.BM_Rev'!I59</f>
        <v>0</v>
      </c>
      <c r="CX58" s="33">
        <f>'22.ST_Rev'!I59</f>
        <v>0</v>
      </c>
      <c r="CY58" s="33">
        <f>'23.KE_Rev'!I59</f>
        <v>0</v>
      </c>
      <c r="CZ58" s="33">
        <f>'24.PL_Rev'!I59</f>
        <v>0</v>
      </c>
      <c r="DA58" s="33">
        <f>'25.OM_Rev'!I59</f>
        <v>0</v>
      </c>
      <c r="DB58" s="33">
        <f t="shared" si="4"/>
        <v>0</v>
      </c>
      <c r="DC58" s="33">
        <f>'02.PP_Rev'!U59</f>
        <v>0</v>
      </c>
      <c r="DD58" s="33">
        <f>'03.KD_Rev'!V59</f>
        <v>0</v>
      </c>
      <c r="DE58" s="33">
        <f>'04.KC_Rev'!AB59</f>
        <v>0</v>
      </c>
      <c r="DF58" s="33">
        <f>'05.BT_Rev'!Y59</f>
        <v>0</v>
      </c>
      <c r="DG58" s="33">
        <f>'06.PV_Rev'!X59</f>
        <v>0</v>
      </c>
      <c r="DH58" s="33">
        <f>'07.SR_Rev'!W59</f>
        <v>0</v>
      </c>
      <c r="DI58" s="33">
        <f>'08.KT_Rev'!S59</f>
        <v>0</v>
      </c>
      <c r="DJ58" s="33">
        <f>'09.TK_Rev'!U59</f>
        <v>0</v>
      </c>
      <c r="DK58" s="33">
        <f>'10.SV_Rev'!S59</f>
        <v>0</v>
      </c>
      <c r="DL58" s="33">
        <f>'11.PS_Rev'!Q59</f>
        <v>0</v>
      </c>
      <c r="DM58" s="33">
        <f>'12.KCh_Rev'!S59</f>
        <v>0</v>
      </c>
      <c r="DN58" s="33">
        <f>'13.KS_Rev'!S59</f>
        <v>0</v>
      </c>
      <c r="DO58" s="33">
        <f>'14.KP_Rev'!S59</f>
        <v>0</v>
      </c>
      <c r="DP58" s="33">
        <f>'15.PSH_Rev'!O59</f>
        <v>0</v>
      </c>
      <c r="DQ58" s="33">
        <f>'16.KK_Rev'!R59</f>
        <v>0</v>
      </c>
      <c r="DR58" s="33">
        <f>'17.PVH_Rev'!S59</f>
        <v>0</v>
      </c>
      <c r="DS58" s="33">
        <f>'18.KT_Rev'!Q59</f>
        <v>0</v>
      </c>
      <c r="DT58" s="33">
        <f>'19.RT_Rev'!T59</f>
        <v>0</v>
      </c>
      <c r="DU58" s="33">
        <f>'20.MD_Rev'!P59</f>
        <v>0</v>
      </c>
      <c r="DV58" s="33">
        <f>'21.BM_Rev'!T59</f>
        <v>0</v>
      </c>
      <c r="DW58" s="33">
        <f>'22.ST_Rev'!P59</f>
        <v>0</v>
      </c>
      <c r="DX58" s="33">
        <f>'23.KE_Rev'!M59</f>
        <v>0</v>
      </c>
      <c r="DY58" s="33">
        <f>'24.PL_Rev'!M59</f>
        <v>0</v>
      </c>
      <c r="DZ58" s="33">
        <f>'25.OM_Rev'!P59</f>
        <v>0</v>
      </c>
      <c r="EA58" s="33">
        <f t="shared" si="5"/>
        <v>0</v>
      </c>
      <c r="EB58" s="33">
        <f>'02.PP_Rev'!AG59</f>
        <v>0</v>
      </c>
      <c r="EC58" s="33">
        <f>'03.KD_Rev'!W59</f>
        <v>0</v>
      </c>
      <c r="ED58" s="33">
        <f>'04.KC_Rev'!AC59</f>
        <v>0</v>
      </c>
      <c r="EE58" s="33">
        <f>'05.BT_Rev'!Z59</f>
        <v>0</v>
      </c>
      <c r="EF58" s="33">
        <f>'06.PV_Rev'!Y59</f>
        <v>0</v>
      </c>
      <c r="EG58" s="33">
        <f>'07.SR_Rev'!X59</f>
        <v>0</v>
      </c>
      <c r="EH58" s="33">
        <f>'08.KT_Rev'!T59</f>
        <v>0</v>
      </c>
      <c r="EI58" s="33">
        <f>'09.TK_Rev'!V59</f>
        <v>0</v>
      </c>
      <c r="EJ58" s="33">
        <f>'10.SV_Rev'!T59</f>
        <v>0</v>
      </c>
      <c r="EK58" s="33">
        <f>'11.PS_Rev'!R59</f>
        <v>0</v>
      </c>
      <c r="EL58" s="33">
        <f>'12.KCh_Rev'!T59</f>
        <v>0</v>
      </c>
      <c r="EM58" s="33">
        <f>'13.KS_Rev'!T59</f>
        <v>0</v>
      </c>
      <c r="EN58" s="33">
        <f>'14.KP_Rev'!T59</f>
        <v>0</v>
      </c>
      <c r="EO58" s="33">
        <f>'15.PSH_Rev'!P59</f>
        <v>0</v>
      </c>
      <c r="EP58" s="33">
        <f>'16.KK_Rev'!S59</f>
        <v>0</v>
      </c>
      <c r="EQ58" s="33">
        <f>'17.PVH_Rev'!T59</f>
        <v>0</v>
      </c>
      <c r="ER58" s="33">
        <f>'18.KT_Rev'!R59</f>
        <v>0</v>
      </c>
      <c r="ES58" s="33">
        <f>'19.RT_Rev'!U59</f>
        <v>0</v>
      </c>
      <c r="ET58" s="33">
        <f>'20.MD_Rev'!Q59</f>
        <v>0</v>
      </c>
      <c r="EU58" s="33">
        <f>'21.BM_Rev'!U59</f>
        <v>0</v>
      </c>
      <c r="EV58" s="33">
        <f>'22.ST_Rev'!Q59</f>
        <v>0</v>
      </c>
      <c r="EW58" s="33">
        <f>'23.KE_Rev'!N59</f>
        <v>0</v>
      </c>
      <c r="EX58" s="33">
        <f>'24.PL_Rev'!N59</f>
        <v>0</v>
      </c>
      <c r="EY58" s="33">
        <f>'25.OM_Rev'!Q59</f>
        <v>0</v>
      </c>
    </row>
    <row r="59" spans="1:155" s="2" customFormat="1" ht="21.75" x14ac:dyDescent="0.65">
      <c r="A59" s="64" t="s">
        <v>46</v>
      </c>
      <c r="B59" s="64"/>
      <c r="C59" s="64"/>
      <c r="D59" s="64"/>
      <c r="E59" s="36" t="s">
        <v>105</v>
      </c>
      <c r="F59" s="33">
        <f t="shared" si="0"/>
        <v>0</v>
      </c>
      <c r="G59" s="33">
        <f>'02.PP_Rev'!F60</f>
        <v>0</v>
      </c>
      <c r="H59" s="33">
        <f>'03.KD_Rev'!F60</f>
        <v>0</v>
      </c>
      <c r="I59" s="33">
        <f>'04.KC_Rev'!F60</f>
        <v>0</v>
      </c>
      <c r="J59" s="33">
        <f>'05.BT_Rev'!F60</f>
        <v>0</v>
      </c>
      <c r="K59" s="33">
        <f>'06.PV_Rev'!F60</f>
        <v>0</v>
      </c>
      <c r="L59" s="33">
        <f>'07.SR_Rev'!F60</f>
        <v>0</v>
      </c>
      <c r="M59" s="33">
        <f>'08.KT_Rev'!F60</f>
        <v>0</v>
      </c>
      <c r="N59" s="33">
        <f>'09.TK_Rev'!F60</f>
        <v>0</v>
      </c>
      <c r="O59" s="33">
        <f>'10.SV_Rev'!F60</f>
        <v>0</v>
      </c>
      <c r="P59" s="33">
        <f>'11.PS_Rev'!F60</f>
        <v>0</v>
      </c>
      <c r="Q59" s="33">
        <f>'12.KCh_Rev'!F60</f>
        <v>0</v>
      </c>
      <c r="R59" s="33">
        <f>'13.KS_Rev'!F60</f>
        <v>0</v>
      </c>
      <c r="S59" s="33">
        <f>'14.KP_Rev'!F60</f>
        <v>0</v>
      </c>
      <c r="T59" s="33">
        <f>'15.PSH_Rev'!F60</f>
        <v>0</v>
      </c>
      <c r="U59" s="33">
        <f>'16.KK_Rev'!F60</f>
        <v>0</v>
      </c>
      <c r="V59" s="33">
        <f>'17.PVH_Rev'!F60</f>
        <v>0</v>
      </c>
      <c r="W59" s="33">
        <f>'18.KT_Rev'!F60</f>
        <v>0</v>
      </c>
      <c r="X59" s="33">
        <f>'19.RT_Rev'!F60</f>
        <v>0</v>
      </c>
      <c r="Y59" s="33">
        <f>'20.MD_Rev'!F60</f>
        <v>0</v>
      </c>
      <c r="Z59" s="33">
        <f>'21.BM_Rev'!F60</f>
        <v>0</v>
      </c>
      <c r="AA59" s="33">
        <f>'22.ST_Rev'!F60</f>
        <v>0</v>
      </c>
      <c r="AB59" s="33">
        <f>'23.KE_Rev'!F60</f>
        <v>0</v>
      </c>
      <c r="AC59" s="33">
        <f>'24.PL_Rev'!F60</f>
        <v>0</v>
      </c>
      <c r="AD59" s="33">
        <f>'25.OM_Rev'!F60</f>
        <v>0</v>
      </c>
      <c r="AE59" s="33">
        <f t="shared" si="1"/>
        <v>0</v>
      </c>
      <c r="AF59" s="33">
        <f>'02.PP_Rev'!G60</f>
        <v>0</v>
      </c>
      <c r="AG59" s="33">
        <f>'03.KD_Rev'!G60</f>
        <v>0</v>
      </c>
      <c r="AH59" s="33">
        <f>'04.KC_Rev'!G60</f>
        <v>0</v>
      </c>
      <c r="AI59" s="33">
        <f>'05.BT_Rev'!G60</f>
        <v>0</v>
      </c>
      <c r="AJ59" s="33">
        <f>'06.PV_Rev'!G60</f>
        <v>0</v>
      </c>
      <c r="AK59" s="33">
        <f>'07.SR_Rev'!G60</f>
        <v>0</v>
      </c>
      <c r="AL59" s="33">
        <f>'08.KT_Rev'!G60</f>
        <v>0</v>
      </c>
      <c r="AM59" s="33">
        <f>'09.TK_Rev'!G60</f>
        <v>0</v>
      </c>
      <c r="AN59" s="33">
        <f>'10.SV_Rev'!G60</f>
        <v>0</v>
      </c>
      <c r="AO59" s="33">
        <f>'11.PS_Rev'!G60</f>
        <v>0</v>
      </c>
      <c r="AP59" s="33">
        <f>'12.KCh_Rev'!G60</f>
        <v>0</v>
      </c>
      <c r="AQ59" s="33">
        <f>'13.KS_Rev'!G60</f>
        <v>0</v>
      </c>
      <c r="AR59" s="33">
        <f>'14.KP_Rev'!G60</f>
        <v>0</v>
      </c>
      <c r="AS59" s="33">
        <f>'15.PSH_Rev'!G60</f>
        <v>0</v>
      </c>
      <c r="AT59" s="33">
        <f>'16.KK_Rev'!G60</f>
        <v>0</v>
      </c>
      <c r="AU59" s="33">
        <f>'17.PVH_Rev'!G60</f>
        <v>0</v>
      </c>
      <c r="AV59" s="33">
        <f>'18.KT_Rev'!G60</f>
        <v>0</v>
      </c>
      <c r="AW59" s="33">
        <f>'19.RT_Rev'!G60</f>
        <v>0</v>
      </c>
      <c r="AX59" s="33">
        <f>'20.MD_Rev'!G60</f>
        <v>0</v>
      </c>
      <c r="AY59" s="33">
        <f>'21.BM_Rev'!G60</f>
        <v>0</v>
      </c>
      <c r="AZ59" s="33">
        <f>'22.ST_Rev'!G60</f>
        <v>0</v>
      </c>
      <c r="BA59" s="33">
        <f>'23.KE_Rev'!G60</f>
        <v>0</v>
      </c>
      <c r="BB59" s="33">
        <f>'24.PL_Rev'!G60</f>
        <v>0</v>
      </c>
      <c r="BC59" s="33">
        <f>'25.OM_Rev'!G60</f>
        <v>0</v>
      </c>
      <c r="BD59" s="33">
        <f t="shared" si="2"/>
        <v>0</v>
      </c>
      <c r="BE59" s="33">
        <f>'02.PP_Rev'!H60</f>
        <v>0</v>
      </c>
      <c r="BF59" s="33">
        <f>'03.KD_Rev'!H60</f>
        <v>0</v>
      </c>
      <c r="BG59" s="33">
        <f>'04.KC_Rev'!H60</f>
        <v>0</v>
      </c>
      <c r="BH59" s="33">
        <f>'05.BT_Rev'!H60</f>
        <v>0</v>
      </c>
      <c r="BI59" s="33">
        <f>'06.PV_Rev'!H60</f>
        <v>0</v>
      </c>
      <c r="BJ59" s="33">
        <f>'07.SR_Rev'!H60</f>
        <v>0</v>
      </c>
      <c r="BK59" s="33">
        <f>'08.KT_Rev'!H60</f>
        <v>0</v>
      </c>
      <c r="BL59" s="33">
        <f>'09.TK_Rev'!H60</f>
        <v>0</v>
      </c>
      <c r="BM59" s="33">
        <f>'10.SV_Rev'!H60</f>
        <v>0</v>
      </c>
      <c r="BN59" s="33">
        <f>'11.PS_Rev'!H60</f>
        <v>0</v>
      </c>
      <c r="BO59" s="33">
        <f>'12.KCh_Rev'!H60</f>
        <v>0</v>
      </c>
      <c r="BP59" s="33">
        <f>'13.KS_Rev'!H60</f>
        <v>0</v>
      </c>
      <c r="BQ59" s="33">
        <f>'14.KP_Rev'!H60</f>
        <v>0</v>
      </c>
      <c r="BR59" s="33">
        <f>'15.PSH_Rev'!H60</f>
        <v>0</v>
      </c>
      <c r="BS59" s="33">
        <f>'16.KK_Rev'!H60</f>
        <v>0</v>
      </c>
      <c r="BT59" s="33">
        <f>'17.PVH_Rev'!H60</f>
        <v>0</v>
      </c>
      <c r="BU59" s="33">
        <f>'18.KT_Rev'!H60</f>
        <v>0</v>
      </c>
      <c r="BV59" s="33">
        <f>'19.RT_Rev'!H60</f>
        <v>0</v>
      </c>
      <c r="BW59" s="33">
        <f>'20.MD_Rev'!H60</f>
        <v>0</v>
      </c>
      <c r="BX59" s="33">
        <f>'21.BM_Rev'!H60</f>
        <v>0</v>
      </c>
      <c r="BY59" s="33">
        <f>'22.ST_Rev'!H60</f>
        <v>0</v>
      </c>
      <c r="BZ59" s="33">
        <f>'23.KE_Rev'!H60</f>
        <v>0</v>
      </c>
      <c r="CA59" s="33">
        <f>'24.PL_Rev'!H60</f>
        <v>0</v>
      </c>
      <c r="CB59" s="33">
        <f>'25.OM_Rev'!H60</f>
        <v>0</v>
      </c>
      <c r="CC59" s="33">
        <f t="shared" si="3"/>
        <v>0</v>
      </c>
      <c r="CD59" s="33">
        <f>'02.PP_Rev'!I60</f>
        <v>0</v>
      </c>
      <c r="CE59" s="33">
        <f>'03.KD_Rev'!I60</f>
        <v>0</v>
      </c>
      <c r="CF59" s="33">
        <f>'04.KC_Rev'!I60</f>
        <v>0</v>
      </c>
      <c r="CG59" s="33">
        <f>'05.BT_Rev'!I60</f>
        <v>0</v>
      </c>
      <c r="CH59" s="33">
        <f>'06.PV_Rev'!I60</f>
        <v>0</v>
      </c>
      <c r="CI59" s="33">
        <f>'07.SR_Rev'!I60</f>
        <v>0</v>
      </c>
      <c r="CJ59" s="33">
        <f>'08.KT_Rev'!I60</f>
        <v>0</v>
      </c>
      <c r="CK59" s="33">
        <f>'09.TK_Rev'!I60</f>
        <v>0</v>
      </c>
      <c r="CL59" s="33">
        <f>'10.SV_Rev'!I60</f>
        <v>0</v>
      </c>
      <c r="CM59" s="33">
        <f>'11.PS_Rev'!I60</f>
        <v>0</v>
      </c>
      <c r="CN59" s="33">
        <f>'12.KCh_Rev'!I60</f>
        <v>0</v>
      </c>
      <c r="CO59" s="33">
        <f>'13.KS_Rev'!I60</f>
        <v>0</v>
      </c>
      <c r="CP59" s="33">
        <f>'14.KP_Rev'!I60</f>
        <v>0</v>
      </c>
      <c r="CQ59" s="33">
        <f>'15.PSH_Rev'!I60</f>
        <v>0</v>
      </c>
      <c r="CR59" s="33">
        <f>'16.KK_Rev'!I60</f>
        <v>0</v>
      </c>
      <c r="CS59" s="33">
        <f>'17.PVH_Rev'!I60</f>
        <v>0</v>
      </c>
      <c r="CT59" s="33">
        <f>'18.KT_Rev'!I60</f>
        <v>0</v>
      </c>
      <c r="CU59" s="33">
        <f>'19.RT_Rev'!I60</f>
        <v>0</v>
      </c>
      <c r="CV59" s="33">
        <f>'20.MD_Rev'!I60</f>
        <v>0</v>
      </c>
      <c r="CW59" s="33">
        <f>'21.BM_Rev'!I60</f>
        <v>0</v>
      </c>
      <c r="CX59" s="33">
        <f>'22.ST_Rev'!I60</f>
        <v>0</v>
      </c>
      <c r="CY59" s="33">
        <f>'23.KE_Rev'!I60</f>
        <v>0</v>
      </c>
      <c r="CZ59" s="33">
        <f>'24.PL_Rev'!I60</f>
        <v>0</v>
      </c>
      <c r="DA59" s="33">
        <f>'25.OM_Rev'!I60</f>
        <v>0</v>
      </c>
      <c r="DB59" s="33">
        <f t="shared" si="4"/>
        <v>0</v>
      </c>
      <c r="DC59" s="33">
        <f>'02.PP_Rev'!U60</f>
        <v>0</v>
      </c>
      <c r="DD59" s="33">
        <f>'03.KD_Rev'!V60</f>
        <v>0</v>
      </c>
      <c r="DE59" s="33">
        <f>'04.KC_Rev'!AB60</f>
        <v>0</v>
      </c>
      <c r="DF59" s="33">
        <f>'05.BT_Rev'!Y60</f>
        <v>0</v>
      </c>
      <c r="DG59" s="33">
        <f>'06.PV_Rev'!X60</f>
        <v>0</v>
      </c>
      <c r="DH59" s="33">
        <f>'07.SR_Rev'!W60</f>
        <v>0</v>
      </c>
      <c r="DI59" s="33">
        <f>'08.KT_Rev'!S60</f>
        <v>0</v>
      </c>
      <c r="DJ59" s="33">
        <f>'09.TK_Rev'!U60</f>
        <v>0</v>
      </c>
      <c r="DK59" s="33">
        <f>'10.SV_Rev'!S60</f>
        <v>0</v>
      </c>
      <c r="DL59" s="33">
        <f>'11.PS_Rev'!Q60</f>
        <v>0</v>
      </c>
      <c r="DM59" s="33">
        <f>'12.KCh_Rev'!S60</f>
        <v>0</v>
      </c>
      <c r="DN59" s="33">
        <f>'13.KS_Rev'!S60</f>
        <v>0</v>
      </c>
      <c r="DO59" s="33">
        <f>'14.KP_Rev'!S60</f>
        <v>0</v>
      </c>
      <c r="DP59" s="33">
        <f>'15.PSH_Rev'!O60</f>
        <v>0</v>
      </c>
      <c r="DQ59" s="33">
        <f>'16.KK_Rev'!R60</f>
        <v>0</v>
      </c>
      <c r="DR59" s="33">
        <f>'17.PVH_Rev'!S60</f>
        <v>0</v>
      </c>
      <c r="DS59" s="33">
        <f>'18.KT_Rev'!Q60</f>
        <v>0</v>
      </c>
      <c r="DT59" s="33">
        <f>'19.RT_Rev'!T60</f>
        <v>0</v>
      </c>
      <c r="DU59" s="33">
        <f>'20.MD_Rev'!P60</f>
        <v>0</v>
      </c>
      <c r="DV59" s="33">
        <f>'21.BM_Rev'!T60</f>
        <v>0</v>
      </c>
      <c r="DW59" s="33">
        <f>'22.ST_Rev'!P60</f>
        <v>0</v>
      </c>
      <c r="DX59" s="33">
        <f>'23.KE_Rev'!M60</f>
        <v>0</v>
      </c>
      <c r="DY59" s="33">
        <f>'24.PL_Rev'!M60</f>
        <v>0</v>
      </c>
      <c r="DZ59" s="33">
        <f>'25.OM_Rev'!P60</f>
        <v>0</v>
      </c>
      <c r="EA59" s="33">
        <f t="shared" si="5"/>
        <v>0</v>
      </c>
      <c r="EB59" s="33">
        <f>'02.PP_Rev'!AG60</f>
        <v>0</v>
      </c>
      <c r="EC59" s="33">
        <f>'03.KD_Rev'!W60</f>
        <v>0</v>
      </c>
      <c r="ED59" s="33">
        <f>'04.KC_Rev'!AC60</f>
        <v>0</v>
      </c>
      <c r="EE59" s="33">
        <f>'05.BT_Rev'!Z60</f>
        <v>0</v>
      </c>
      <c r="EF59" s="33">
        <f>'06.PV_Rev'!Y60</f>
        <v>0</v>
      </c>
      <c r="EG59" s="33">
        <f>'07.SR_Rev'!X60</f>
        <v>0</v>
      </c>
      <c r="EH59" s="33">
        <f>'08.KT_Rev'!T60</f>
        <v>0</v>
      </c>
      <c r="EI59" s="33">
        <f>'09.TK_Rev'!V60</f>
        <v>0</v>
      </c>
      <c r="EJ59" s="33">
        <f>'10.SV_Rev'!T60</f>
        <v>0</v>
      </c>
      <c r="EK59" s="33">
        <f>'11.PS_Rev'!R60</f>
        <v>0</v>
      </c>
      <c r="EL59" s="33">
        <f>'12.KCh_Rev'!T60</f>
        <v>0</v>
      </c>
      <c r="EM59" s="33">
        <f>'13.KS_Rev'!T60</f>
        <v>0</v>
      </c>
      <c r="EN59" s="33">
        <f>'14.KP_Rev'!T60</f>
        <v>0</v>
      </c>
      <c r="EO59" s="33">
        <f>'15.PSH_Rev'!P60</f>
        <v>0</v>
      </c>
      <c r="EP59" s="33">
        <f>'16.KK_Rev'!S60</f>
        <v>0</v>
      </c>
      <c r="EQ59" s="33">
        <f>'17.PVH_Rev'!T60</f>
        <v>0</v>
      </c>
      <c r="ER59" s="33">
        <f>'18.KT_Rev'!R60</f>
        <v>0</v>
      </c>
      <c r="ES59" s="33">
        <f>'19.RT_Rev'!U60</f>
        <v>0</v>
      </c>
      <c r="ET59" s="33">
        <f>'20.MD_Rev'!Q60</f>
        <v>0</v>
      </c>
      <c r="EU59" s="33">
        <f>'21.BM_Rev'!U60</f>
        <v>0</v>
      </c>
      <c r="EV59" s="33">
        <f>'22.ST_Rev'!Q60</f>
        <v>0</v>
      </c>
      <c r="EW59" s="33">
        <f>'23.KE_Rev'!N60</f>
        <v>0</v>
      </c>
      <c r="EX59" s="33">
        <f>'24.PL_Rev'!N60</f>
        <v>0</v>
      </c>
      <c r="EY59" s="33">
        <f>'25.OM_Rev'!Q60</f>
        <v>0</v>
      </c>
    </row>
    <row r="60" spans="1:155" s="2" customFormat="1" ht="21.75" x14ac:dyDescent="0.65">
      <c r="A60" s="35">
        <v>77</v>
      </c>
      <c r="B60" s="35"/>
      <c r="C60" s="35"/>
      <c r="D60" s="9" t="s">
        <v>43</v>
      </c>
      <c r="E60" s="36" t="s">
        <v>106</v>
      </c>
      <c r="F60" s="33">
        <f t="shared" si="0"/>
        <v>0</v>
      </c>
      <c r="G60" s="33">
        <f>'02.PP_Rev'!F61</f>
        <v>0</v>
      </c>
      <c r="H60" s="33">
        <f>'03.KD_Rev'!F61</f>
        <v>0</v>
      </c>
      <c r="I60" s="33">
        <f>'04.KC_Rev'!F61</f>
        <v>0</v>
      </c>
      <c r="J60" s="33">
        <f>'05.BT_Rev'!F61</f>
        <v>0</v>
      </c>
      <c r="K60" s="33">
        <f>'06.PV_Rev'!F61</f>
        <v>0</v>
      </c>
      <c r="L60" s="33">
        <f>'07.SR_Rev'!F61</f>
        <v>0</v>
      </c>
      <c r="M60" s="33">
        <f>'08.KT_Rev'!F61</f>
        <v>0</v>
      </c>
      <c r="N60" s="33">
        <f>'09.TK_Rev'!F61</f>
        <v>0</v>
      </c>
      <c r="O60" s="33">
        <f>'10.SV_Rev'!F61</f>
        <v>0</v>
      </c>
      <c r="P60" s="33">
        <f>'11.PS_Rev'!F61</f>
        <v>0</v>
      </c>
      <c r="Q60" s="33">
        <f>'12.KCh_Rev'!F61</f>
        <v>0</v>
      </c>
      <c r="R60" s="33">
        <f>'13.KS_Rev'!F61</f>
        <v>0</v>
      </c>
      <c r="S60" s="33">
        <f>'14.KP_Rev'!F61</f>
        <v>0</v>
      </c>
      <c r="T60" s="33">
        <f>'15.PSH_Rev'!F61</f>
        <v>0</v>
      </c>
      <c r="U60" s="33">
        <f>'16.KK_Rev'!F61</f>
        <v>0</v>
      </c>
      <c r="V60" s="33">
        <f>'17.PVH_Rev'!F61</f>
        <v>0</v>
      </c>
      <c r="W60" s="33">
        <f>'18.KT_Rev'!F61</f>
        <v>0</v>
      </c>
      <c r="X60" s="33">
        <f>'19.RT_Rev'!F61</f>
        <v>0</v>
      </c>
      <c r="Y60" s="33">
        <f>'20.MD_Rev'!F61</f>
        <v>0</v>
      </c>
      <c r="Z60" s="33">
        <f>'21.BM_Rev'!F61</f>
        <v>0</v>
      </c>
      <c r="AA60" s="33">
        <f>'22.ST_Rev'!F61</f>
        <v>0</v>
      </c>
      <c r="AB60" s="33">
        <f>'23.KE_Rev'!F61</f>
        <v>0</v>
      </c>
      <c r="AC60" s="33">
        <f>'24.PL_Rev'!F61</f>
        <v>0</v>
      </c>
      <c r="AD60" s="33">
        <f>'25.OM_Rev'!F61</f>
        <v>0</v>
      </c>
      <c r="AE60" s="33">
        <f t="shared" si="1"/>
        <v>0</v>
      </c>
      <c r="AF60" s="33">
        <f>'02.PP_Rev'!G61</f>
        <v>0</v>
      </c>
      <c r="AG60" s="33">
        <f>'03.KD_Rev'!G61</f>
        <v>0</v>
      </c>
      <c r="AH60" s="33">
        <f>'04.KC_Rev'!G61</f>
        <v>0</v>
      </c>
      <c r="AI60" s="33">
        <f>'05.BT_Rev'!G61</f>
        <v>0</v>
      </c>
      <c r="AJ60" s="33">
        <f>'06.PV_Rev'!G61</f>
        <v>0</v>
      </c>
      <c r="AK60" s="33">
        <f>'07.SR_Rev'!G61</f>
        <v>0</v>
      </c>
      <c r="AL60" s="33">
        <f>'08.KT_Rev'!G61</f>
        <v>0</v>
      </c>
      <c r="AM60" s="33">
        <f>'09.TK_Rev'!G61</f>
        <v>0</v>
      </c>
      <c r="AN60" s="33">
        <f>'10.SV_Rev'!G61</f>
        <v>0</v>
      </c>
      <c r="AO60" s="33">
        <f>'11.PS_Rev'!G61</f>
        <v>0</v>
      </c>
      <c r="AP60" s="33">
        <f>'12.KCh_Rev'!G61</f>
        <v>0</v>
      </c>
      <c r="AQ60" s="33">
        <f>'13.KS_Rev'!G61</f>
        <v>0</v>
      </c>
      <c r="AR60" s="33">
        <f>'14.KP_Rev'!G61</f>
        <v>0</v>
      </c>
      <c r="AS60" s="33">
        <f>'15.PSH_Rev'!G61</f>
        <v>0</v>
      </c>
      <c r="AT60" s="33">
        <f>'16.KK_Rev'!G61</f>
        <v>0</v>
      </c>
      <c r="AU60" s="33">
        <f>'17.PVH_Rev'!G61</f>
        <v>0</v>
      </c>
      <c r="AV60" s="33">
        <f>'18.KT_Rev'!G61</f>
        <v>0</v>
      </c>
      <c r="AW60" s="33">
        <f>'19.RT_Rev'!G61</f>
        <v>0</v>
      </c>
      <c r="AX60" s="33">
        <f>'20.MD_Rev'!G61</f>
        <v>0</v>
      </c>
      <c r="AY60" s="33">
        <f>'21.BM_Rev'!G61</f>
        <v>0</v>
      </c>
      <c r="AZ60" s="33">
        <f>'22.ST_Rev'!G61</f>
        <v>0</v>
      </c>
      <c r="BA60" s="33">
        <f>'23.KE_Rev'!G61</f>
        <v>0</v>
      </c>
      <c r="BB60" s="33">
        <f>'24.PL_Rev'!G61</f>
        <v>0</v>
      </c>
      <c r="BC60" s="33">
        <f>'25.OM_Rev'!G61</f>
        <v>0</v>
      </c>
      <c r="BD60" s="33">
        <f t="shared" si="2"/>
        <v>0</v>
      </c>
      <c r="BE60" s="33">
        <f>'02.PP_Rev'!H61</f>
        <v>0</v>
      </c>
      <c r="BF60" s="33">
        <f>'03.KD_Rev'!H61</f>
        <v>0</v>
      </c>
      <c r="BG60" s="33">
        <f>'04.KC_Rev'!H61</f>
        <v>0</v>
      </c>
      <c r="BH60" s="33">
        <f>'05.BT_Rev'!H61</f>
        <v>0</v>
      </c>
      <c r="BI60" s="33">
        <f>'06.PV_Rev'!H61</f>
        <v>0</v>
      </c>
      <c r="BJ60" s="33">
        <f>'07.SR_Rev'!H61</f>
        <v>0</v>
      </c>
      <c r="BK60" s="33">
        <f>'08.KT_Rev'!H61</f>
        <v>0</v>
      </c>
      <c r="BL60" s="33">
        <f>'09.TK_Rev'!H61</f>
        <v>0</v>
      </c>
      <c r="BM60" s="33">
        <f>'10.SV_Rev'!H61</f>
        <v>0</v>
      </c>
      <c r="BN60" s="33">
        <f>'11.PS_Rev'!H61</f>
        <v>0</v>
      </c>
      <c r="BO60" s="33">
        <f>'12.KCh_Rev'!H61</f>
        <v>0</v>
      </c>
      <c r="BP60" s="33">
        <f>'13.KS_Rev'!H61</f>
        <v>0</v>
      </c>
      <c r="BQ60" s="33">
        <f>'14.KP_Rev'!H61</f>
        <v>0</v>
      </c>
      <c r="BR60" s="33">
        <f>'15.PSH_Rev'!H61</f>
        <v>0</v>
      </c>
      <c r="BS60" s="33">
        <f>'16.KK_Rev'!H61</f>
        <v>0</v>
      </c>
      <c r="BT60" s="33">
        <f>'17.PVH_Rev'!H61</f>
        <v>0</v>
      </c>
      <c r="BU60" s="33">
        <f>'18.KT_Rev'!H61</f>
        <v>0</v>
      </c>
      <c r="BV60" s="33">
        <f>'19.RT_Rev'!H61</f>
        <v>0</v>
      </c>
      <c r="BW60" s="33">
        <f>'20.MD_Rev'!H61</f>
        <v>0</v>
      </c>
      <c r="BX60" s="33">
        <f>'21.BM_Rev'!H61</f>
        <v>0</v>
      </c>
      <c r="BY60" s="33">
        <f>'22.ST_Rev'!H61</f>
        <v>0</v>
      </c>
      <c r="BZ60" s="33">
        <f>'23.KE_Rev'!H61</f>
        <v>0</v>
      </c>
      <c r="CA60" s="33">
        <f>'24.PL_Rev'!H61</f>
        <v>0</v>
      </c>
      <c r="CB60" s="33">
        <f>'25.OM_Rev'!H61</f>
        <v>0</v>
      </c>
      <c r="CC60" s="33">
        <f t="shared" si="3"/>
        <v>0</v>
      </c>
      <c r="CD60" s="33">
        <f>'02.PP_Rev'!I61</f>
        <v>0</v>
      </c>
      <c r="CE60" s="33">
        <f>'03.KD_Rev'!I61</f>
        <v>0</v>
      </c>
      <c r="CF60" s="33">
        <f>'04.KC_Rev'!I61</f>
        <v>0</v>
      </c>
      <c r="CG60" s="33">
        <f>'05.BT_Rev'!I61</f>
        <v>0</v>
      </c>
      <c r="CH60" s="33">
        <f>'06.PV_Rev'!I61</f>
        <v>0</v>
      </c>
      <c r="CI60" s="33">
        <f>'07.SR_Rev'!I61</f>
        <v>0</v>
      </c>
      <c r="CJ60" s="33">
        <f>'08.KT_Rev'!I61</f>
        <v>0</v>
      </c>
      <c r="CK60" s="33">
        <f>'09.TK_Rev'!I61</f>
        <v>0</v>
      </c>
      <c r="CL60" s="33">
        <f>'10.SV_Rev'!I61</f>
        <v>0</v>
      </c>
      <c r="CM60" s="33">
        <f>'11.PS_Rev'!I61</f>
        <v>0</v>
      </c>
      <c r="CN60" s="33">
        <f>'12.KCh_Rev'!I61</f>
        <v>0</v>
      </c>
      <c r="CO60" s="33">
        <f>'13.KS_Rev'!I61</f>
        <v>0</v>
      </c>
      <c r="CP60" s="33">
        <f>'14.KP_Rev'!I61</f>
        <v>0</v>
      </c>
      <c r="CQ60" s="33">
        <f>'15.PSH_Rev'!I61</f>
        <v>0</v>
      </c>
      <c r="CR60" s="33">
        <f>'16.KK_Rev'!I61</f>
        <v>0</v>
      </c>
      <c r="CS60" s="33">
        <f>'17.PVH_Rev'!I61</f>
        <v>0</v>
      </c>
      <c r="CT60" s="33">
        <f>'18.KT_Rev'!I61</f>
        <v>0</v>
      </c>
      <c r="CU60" s="33">
        <f>'19.RT_Rev'!I61</f>
        <v>0</v>
      </c>
      <c r="CV60" s="33">
        <f>'20.MD_Rev'!I61</f>
        <v>0</v>
      </c>
      <c r="CW60" s="33">
        <f>'21.BM_Rev'!I61</f>
        <v>0</v>
      </c>
      <c r="CX60" s="33">
        <f>'22.ST_Rev'!I61</f>
        <v>0</v>
      </c>
      <c r="CY60" s="33">
        <f>'23.KE_Rev'!I61</f>
        <v>0</v>
      </c>
      <c r="CZ60" s="33">
        <f>'24.PL_Rev'!I61</f>
        <v>0</v>
      </c>
      <c r="DA60" s="33">
        <f>'25.OM_Rev'!I61</f>
        <v>0</v>
      </c>
      <c r="DB60" s="33">
        <f t="shared" si="4"/>
        <v>0</v>
      </c>
      <c r="DC60" s="33">
        <f>'02.PP_Rev'!U61</f>
        <v>0</v>
      </c>
      <c r="DD60" s="33">
        <f>'03.KD_Rev'!V61</f>
        <v>0</v>
      </c>
      <c r="DE60" s="33">
        <f>'04.KC_Rev'!AB61</f>
        <v>0</v>
      </c>
      <c r="DF60" s="33">
        <f>'05.BT_Rev'!Y61</f>
        <v>0</v>
      </c>
      <c r="DG60" s="33">
        <f>'06.PV_Rev'!X61</f>
        <v>0</v>
      </c>
      <c r="DH60" s="33">
        <f>'07.SR_Rev'!W61</f>
        <v>0</v>
      </c>
      <c r="DI60" s="33">
        <f>'08.KT_Rev'!S61</f>
        <v>0</v>
      </c>
      <c r="DJ60" s="33">
        <f>'09.TK_Rev'!U61</f>
        <v>0</v>
      </c>
      <c r="DK60" s="33">
        <f>'10.SV_Rev'!S61</f>
        <v>0</v>
      </c>
      <c r="DL60" s="33">
        <f>'11.PS_Rev'!Q61</f>
        <v>0</v>
      </c>
      <c r="DM60" s="33">
        <f>'12.KCh_Rev'!S61</f>
        <v>0</v>
      </c>
      <c r="DN60" s="33">
        <f>'13.KS_Rev'!S61</f>
        <v>0</v>
      </c>
      <c r="DO60" s="33">
        <f>'14.KP_Rev'!S61</f>
        <v>0</v>
      </c>
      <c r="DP60" s="33">
        <f>'15.PSH_Rev'!O61</f>
        <v>0</v>
      </c>
      <c r="DQ60" s="33">
        <f>'16.KK_Rev'!R61</f>
        <v>0</v>
      </c>
      <c r="DR60" s="33">
        <f>'17.PVH_Rev'!S61</f>
        <v>0</v>
      </c>
      <c r="DS60" s="33">
        <f>'18.KT_Rev'!Q61</f>
        <v>0</v>
      </c>
      <c r="DT60" s="33">
        <f>'19.RT_Rev'!T61</f>
        <v>0</v>
      </c>
      <c r="DU60" s="33">
        <f>'20.MD_Rev'!P61</f>
        <v>0</v>
      </c>
      <c r="DV60" s="33">
        <f>'21.BM_Rev'!T61</f>
        <v>0</v>
      </c>
      <c r="DW60" s="33">
        <f>'22.ST_Rev'!P61</f>
        <v>0</v>
      </c>
      <c r="DX60" s="33">
        <f>'23.KE_Rev'!M61</f>
        <v>0</v>
      </c>
      <c r="DY60" s="33">
        <f>'24.PL_Rev'!M61</f>
        <v>0</v>
      </c>
      <c r="DZ60" s="33">
        <f>'25.OM_Rev'!P61</f>
        <v>0</v>
      </c>
      <c r="EA60" s="33">
        <f t="shared" si="5"/>
        <v>0</v>
      </c>
      <c r="EB60" s="33">
        <f>'02.PP_Rev'!AG61</f>
        <v>0</v>
      </c>
      <c r="EC60" s="33">
        <f>'03.KD_Rev'!W61</f>
        <v>0</v>
      </c>
      <c r="ED60" s="33">
        <f>'04.KC_Rev'!AC61</f>
        <v>0</v>
      </c>
      <c r="EE60" s="33">
        <f>'05.BT_Rev'!Z61</f>
        <v>0</v>
      </c>
      <c r="EF60" s="33">
        <f>'06.PV_Rev'!Y61</f>
        <v>0</v>
      </c>
      <c r="EG60" s="33">
        <f>'07.SR_Rev'!X61</f>
        <v>0</v>
      </c>
      <c r="EH60" s="33">
        <f>'08.KT_Rev'!T61</f>
        <v>0</v>
      </c>
      <c r="EI60" s="33">
        <f>'09.TK_Rev'!V61</f>
        <v>0</v>
      </c>
      <c r="EJ60" s="33">
        <f>'10.SV_Rev'!T61</f>
        <v>0</v>
      </c>
      <c r="EK60" s="33">
        <f>'11.PS_Rev'!R61</f>
        <v>0</v>
      </c>
      <c r="EL60" s="33">
        <f>'12.KCh_Rev'!T61</f>
        <v>0</v>
      </c>
      <c r="EM60" s="33">
        <f>'13.KS_Rev'!T61</f>
        <v>0</v>
      </c>
      <c r="EN60" s="33">
        <f>'14.KP_Rev'!T61</f>
        <v>0</v>
      </c>
      <c r="EO60" s="33">
        <f>'15.PSH_Rev'!P61</f>
        <v>0</v>
      </c>
      <c r="EP60" s="33">
        <f>'16.KK_Rev'!S61</f>
        <v>0</v>
      </c>
      <c r="EQ60" s="33">
        <f>'17.PVH_Rev'!T61</f>
        <v>0</v>
      </c>
      <c r="ER60" s="33">
        <f>'18.KT_Rev'!R61</f>
        <v>0</v>
      </c>
      <c r="ES60" s="33">
        <f>'19.RT_Rev'!U61</f>
        <v>0</v>
      </c>
      <c r="ET60" s="33">
        <f>'20.MD_Rev'!Q61</f>
        <v>0</v>
      </c>
      <c r="EU60" s="33">
        <f>'21.BM_Rev'!U61</f>
        <v>0</v>
      </c>
      <c r="EV60" s="33">
        <f>'22.ST_Rev'!Q61</f>
        <v>0</v>
      </c>
      <c r="EW60" s="33">
        <f>'23.KE_Rev'!N61</f>
        <v>0</v>
      </c>
      <c r="EX60" s="33">
        <f>'24.PL_Rev'!N61</f>
        <v>0</v>
      </c>
      <c r="EY60" s="33">
        <f>'25.OM_Rev'!Q61</f>
        <v>0</v>
      </c>
    </row>
    <row r="61" spans="1:155" ht="21.75" x14ac:dyDescent="0.65">
      <c r="A61" s="35"/>
      <c r="B61" s="30">
        <v>773</v>
      </c>
      <c r="C61" s="30"/>
      <c r="D61" s="10" t="s">
        <v>47</v>
      </c>
      <c r="E61" s="7" t="s">
        <v>371</v>
      </c>
      <c r="F61" s="33">
        <f t="shared" si="0"/>
        <v>0</v>
      </c>
      <c r="G61" s="33">
        <f>'02.PP_Rev'!F62</f>
        <v>0</v>
      </c>
      <c r="H61" s="33">
        <f>'03.KD_Rev'!F62</f>
        <v>0</v>
      </c>
      <c r="I61" s="33">
        <f>'04.KC_Rev'!F62</f>
        <v>0</v>
      </c>
      <c r="J61" s="33">
        <f>'05.BT_Rev'!F62</f>
        <v>0</v>
      </c>
      <c r="K61" s="33">
        <f>'06.PV_Rev'!F62</f>
        <v>0</v>
      </c>
      <c r="L61" s="33">
        <f>'07.SR_Rev'!F62</f>
        <v>0</v>
      </c>
      <c r="M61" s="33">
        <f>'08.KT_Rev'!F62</f>
        <v>0</v>
      </c>
      <c r="N61" s="33">
        <f>'09.TK_Rev'!F62</f>
        <v>0</v>
      </c>
      <c r="O61" s="33">
        <f>'10.SV_Rev'!F62</f>
        <v>0</v>
      </c>
      <c r="P61" s="33">
        <f>'11.PS_Rev'!F62</f>
        <v>0</v>
      </c>
      <c r="Q61" s="33">
        <f>'12.KCh_Rev'!F62</f>
        <v>0</v>
      </c>
      <c r="R61" s="33">
        <f>'13.KS_Rev'!F62</f>
        <v>0</v>
      </c>
      <c r="S61" s="33">
        <f>'14.KP_Rev'!F62</f>
        <v>0</v>
      </c>
      <c r="T61" s="33">
        <f>'15.PSH_Rev'!F62</f>
        <v>0</v>
      </c>
      <c r="U61" s="33">
        <f>'16.KK_Rev'!F62</f>
        <v>0</v>
      </c>
      <c r="V61" s="33">
        <f>'17.PVH_Rev'!F62</f>
        <v>0</v>
      </c>
      <c r="W61" s="33">
        <f>'18.KT_Rev'!F62</f>
        <v>0</v>
      </c>
      <c r="X61" s="33">
        <f>'19.RT_Rev'!F62</f>
        <v>0</v>
      </c>
      <c r="Y61" s="33">
        <f>'20.MD_Rev'!F62</f>
        <v>0</v>
      </c>
      <c r="Z61" s="33">
        <f>'21.BM_Rev'!F62</f>
        <v>0</v>
      </c>
      <c r="AA61" s="33">
        <f>'22.ST_Rev'!F62</f>
        <v>0</v>
      </c>
      <c r="AB61" s="33">
        <f>'23.KE_Rev'!F62</f>
        <v>0</v>
      </c>
      <c r="AC61" s="33">
        <f>'24.PL_Rev'!F62</f>
        <v>0</v>
      </c>
      <c r="AD61" s="33">
        <f>'25.OM_Rev'!F62</f>
        <v>0</v>
      </c>
      <c r="AE61" s="33">
        <f t="shared" si="1"/>
        <v>0</v>
      </c>
      <c r="AF61" s="33">
        <f>'02.PP_Rev'!G62</f>
        <v>0</v>
      </c>
      <c r="AG61" s="33">
        <f>'03.KD_Rev'!G62</f>
        <v>0</v>
      </c>
      <c r="AH61" s="33">
        <f>'04.KC_Rev'!G62</f>
        <v>0</v>
      </c>
      <c r="AI61" s="33">
        <f>'05.BT_Rev'!G62</f>
        <v>0</v>
      </c>
      <c r="AJ61" s="33">
        <f>'06.PV_Rev'!G62</f>
        <v>0</v>
      </c>
      <c r="AK61" s="33">
        <f>'07.SR_Rev'!G62</f>
        <v>0</v>
      </c>
      <c r="AL61" s="33">
        <f>'08.KT_Rev'!G62</f>
        <v>0</v>
      </c>
      <c r="AM61" s="33">
        <f>'09.TK_Rev'!G62</f>
        <v>0</v>
      </c>
      <c r="AN61" s="33">
        <f>'10.SV_Rev'!G62</f>
        <v>0</v>
      </c>
      <c r="AO61" s="33">
        <f>'11.PS_Rev'!G62</f>
        <v>0</v>
      </c>
      <c r="AP61" s="33">
        <f>'12.KCh_Rev'!G62</f>
        <v>0</v>
      </c>
      <c r="AQ61" s="33">
        <f>'13.KS_Rev'!G62</f>
        <v>0</v>
      </c>
      <c r="AR61" s="33">
        <f>'14.KP_Rev'!G62</f>
        <v>0</v>
      </c>
      <c r="AS61" s="33">
        <f>'15.PSH_Rev'!G62</f>
        <v>0</v>
      </c>
      <c r="AT61" s="33">
        <f>'16.KK_Rev'!G62</f>
        <v>0</v>
      </c>
      <c r="AU61" s="33">
        <f>'17.PVH_Rev'!G62</f>
        <v>0</v>
      </c>
      <c r="AV61" s="33">
        <f>'18.KT_Rev'!G62</f>
        <v>0</v>
      </c>
      <c r="AW61" s="33">
        <f>'19.RT_Rev'!G62</f>
        <v>0</v>
      </c>
      <c r="AX61" s="33">
        <f>'20.MD_Rev'!G62</f>
        <v>0</v>
      </c>
      <c r="AY61" s="33">
        <f>'21.BM_Rev'!G62</f>
        <v>0</v>
      </c>
      <c r="AZ61" s="33">
        <f>'22.ST_Rev'!G62</f>
        <v>0</v>
      </c>
      <c r="BA61" s="33">
        <f>'23.KE_Rev'!G62</f>
        <v>0</v>
      </c>
      <c r="BB61" s="33">
        <f>'24.PL_Rev'!G62</f>
        <v>0</v>
      </c>
      <c r="BC61" s="33">
        <f>'25.OM_Rev'!G62</f>
        <v>0</v>
      </c>
      <c r="BD61" s="33">
        <f t="shared" si="2"/>
        <v>0</v>
      </c>
      <c r="BE61" s="33">
        <f>'02.PP_Rev'!H62</f>
        <v>0</v>
      </c>
      <c r="BF61" s="33">
        <f>'03.KD_Rev'!H62</f>
        <v>0</v>
      </c>
      <c r="BG61" s="33">
        <f>'04.KC_Rev'!H62</f>
        <v>0</v>
      </c>
      <c r="BH61" s="33">
        <f>'05.BT_Rev'!H62</f>
        <v>0</v>
      </c>
      <c r="BI61" s="33">
        <f>'06.PV_Rev'!H62</f>
        <v>0</v>
      </c>
      <c r="BJ61" s="33">
        <f>'07.SR_Rev'!H62</f>
        <v>0</v>
      </c>
      <c r="BK61" s="33">
        <f>'08.KT_Rev'!H62</f>
        <v>0</v>
      </c>
      <c r="BL61" s="33">
        <f>'09.TK_Rev'!H62</f>
        <v>0</v>
      </c>
      <c r="BM61" s="33">
        <f>'10.SV_Rev'!H62</f>
        <v>0</v>
      </c>
      <c r="BN61" s="33">
        <f>'11.PS_Rev'!H62</f>
        <v>0</v>
      </c>
      <c r="BO61" s="33">
        <f>'12.KCh_Rev'!H62</f>
        <v>0</v>
      </c>
      <c r="BP61" s="33">
        <f>'13.KS_Rev'!H62</f>
        <v>0</v>
      </c>
      <c r="BQ61" s="33">
        <f>'14.KP_Rev'!H62</f>
        <v>0</v>
      </c>
      <c r="BR61" s="33">
        <f>'15.PSH_Rev'!H62</f>
        <v>0</v>
      </c>
      <c r="BS61" s="33">
        <f>'16.KK_Rev'!H62</f>
        <v>0</v>
      </c>
      <c r="BT61" s="33">
        <f>'17.PVH_Rev'!H62</f>
        <v>0</v>
      </c>
      <c r="BU61" s="33">
        <f>'18.KT_Rev'!H62</f>
        <v>0</v>
      </c>
      <c r="BV61" s="33">
        <f>'19.RT_Rev'!H62</f>
        <v>0</v>
      </c>
      <c r="BW61" s="33">
        <f>'20.MD_Rev'!H62</f>
        <v>0</v>
      </c>
      <c r="BX61" s="33">
        <f>'21.BM_Rev'!H62</f>
        <v>0</v>
      </c>
      <c r="BY61" s="33">
        <f>'22.ST_Rev'!H62</f>
        <v>0</v>
      </c>
      <c r="BZ61" s="33">
        <f>'23.KE_Rev'!H62</f>
        <v>0</v>
      </c>
      <c r="CA61" s="33">
        <f>'24.PL_Rev'!H62</f>
        <v>0</v>
      </c>
      <c r="CB61" s="33">
        <f>'25.OM_Rev'!H62</f>
        <v>0</v>
      </c>
      <c r="CC61" s="33">
        <f t="shared" si="3"/>
        <v>0</v>
      </c>
      <c r="CD61" s="33">
        <f>'02.PP_Rev'!I62</f>
        <v>0</v>
      </c>
      <c r="CE61" s="33">
        <f>'03.KD_Rev'!I62</f>
        <v>0</v>
      </c>
      <c r="CF61" s="33">
        <f>'04.KC_Rev'!I62</f>
        <v>0</v>
      </c>
      <c r="CG61" s="33">
        <f>'05.BT_Rev'!I62</f>
        <v>0</v>
      </c>
      <c r="CH61" s="33">
        <f>'06.PV_Rev'!I62</f>
        <v>0</v>
      </c>
      <c r="CI61" s="33">
        <f>'07.SR_Rev'!I62</f>
        <v>0</v>
      </c>
      <c r="CJ61" s="33">
        <f>'08.KT_Rev'!I62</f>
        <v>0</v>
      </c>
      <c r="CK61" s="33">
        <f>'09.TK_Rev'!I62</f>
        <v>0</v>
      </c>
      <c r="CL61" s="33">
        <f>'10.SV_Rev'!I62</f>
        <v>0</v>
      </c>
      <c r="CM61" s="33">
        <f>'11.PS_Rev'!I62</f>
        <v>0</v>
      </c>
      <c r="CN61" s="33">
        <f>'12.KCh_Rev'!I62</f>
        <v>0</v>
      </c>
      <c r="CO61" s="33">
        <f>'13.KS_Rev'!I62</f>
        <v>0</v>
      </c>
      <c r="CP61" s="33">
        <f>'14.KP_Rev'!I62</f>
        <v>0</v>
      </c>
      <c r="CQ61" s="33">
        <f>'15.PSH_Rev'!I62</f>
        <v>0</v>
      </c>
      <c r="CR61" s="33">
        <f>'16.KK_Rev'!I62</f>
        <v>0</v>
      </c>
      <c r="CS61" s="33">
        <f>'17.PVH_Rev'!I62</f>
        <v>0</v>
      </c>
      <c r="CT61" s="33">
        <f>'18.KT_Rev'!I62</f>
        <v>0</v>
      </c>
      <c r="CU61" s="33">
        <f>'19.RT_Rev'!I62</f>
        <v>0</v>
      </c>
      <c r="CV61" s="33">
        <f>'20.MD_Rev'!I62</f>
        <v>0</v>
      </c>
      <c r="CW61" s="33">
        <f>'21.BM_Rev'!I62</f>
        <v>0</v>
      </c>
      <c r="CX61" s="33">
        <f>'22.ST_Rev'!I62</f>
        <v>0</v>
      </c>
      <c r="CY61" s="33">
        <f>'23.KE_Rev'!I62</f>
        <v>0</v>
      </c>
      <c r="CZ61" s="33">
        <f>'24.PL_Rev'!I62</f>
        <v>0</v>
      </c>
      <c r="DA61" s="33">
        <f>'25.OM_Rev'!I62</f>
        <v>0</v>
      </c>
      <c r="DB61" s="33">
        <f t="shared" si="4"/>
        <v>0</v>
      </c>
      <c r="DC61" s="33">
        <f>'02.PP_Rev'!U62</f>
        <v>0</v>
      </c>
      <c r="DD61" s="33">
        <f>'03.KD_Rev'!V62</f>
        <v>0</v>
      </c>
      <c r="DE61" s="33">
        <f>'04.KC_Rev'!AB62</f>
        <v>0</v>
      </c>
      <c r="DF61" s="33">
        <f>'05.BT_Rev'!Y62</f>
        <v>0</v>
      </c>
      <c r="DG61" s="33">
        <f>'06.PV_Rev'!X62</f>
        <v>0</v>
      </c>
      <c r="DH61" s="33">
        <f>'07.SR_Rev'!W62</f>
        <v>0</v>
      </c>
      <c r="DI61" s="33">
        <f>'08.KT_Rev'!S62</f>
        <v>0</v>
      </c>
      <c r="DJ61" s="33">
        <f>'09.TK_Rev'!U62</f>
        <v>0</v>
      </c>
      <c r="DK61" s="33">
        <f>'10.SV_Rev'!S62</f>
        <v>0</v>
      </c>
      <c r="DL61" s="33">
        <f>'11.PS_Rev'!Q62</f>
        <v>0</v>
      </c>
      <c r="DM61" s="33">
        <f>'12.KCh_Rev'!S62</f>
        <v>0</v>
      </c>
      <c r="DN61" s="33">
        <f>'13.KS_Rev'!S62</f>
        <v>0</v>
      </c>
      <c r="DO61" s="33">
        <f>'14.KP_Rev'!S62</f>
        <v>0</v>
      </c>
      <c r="DP61" s="33">
        <f>'15.PSH_Rev'!O62</f>
        <v>0</v>
      </c>
      <c r="DQ61" s="33">
        <f>'16.KK_Rev'!R62</f>
        <v>0</v>
      </c>
      <c r="DR61" s="33">
        <f>'17.PVH_Rev'!S62</f>
        <v>0</v>
      </c>
      <c r="DS61" s="33">
        <f>'18.KT_Rev'!Q62</f>
        <v>0</v>
      </c>
      <c r="DT61" s="33">
        <f>'19.RT_Rev'!T62</f>
        <v>0</v>
      </c>
      <c r="DU61" s="33">
        <f>'20.MD_Rev'!P62</f>
        <v>0</v>
      </c>
      <c r="DV61" s="33">
        <f>'21.BM_Rev'!T62</f>
        <v>0</v>
      </c>
      <c r="DW61" s="33">
        <f>'22.ST_Rev'!P62</f>
        <v>0</v>
      </c>
      <c r="DX61" s="33">
        <f>'23.KE_Rev'!M62</f>
        <v>0</v>
      </c>
      <c r="DY61" s="33">
        <f>'24.PL_Rev'!M62</f>
        <v>0</v>
      </c>
      <c r="DZ61" s="33">
        <f>'25.OM_Rev'!P62</f>
        <v>0</v>
      </c>
      <c r="EA61" s="33">
        <f t="shared" si="5"/>
        <v>0</v>
      </c>
      <c r="EB61" s="33">
        <f>'02.PP_Rev'!AG62</f>
        <v>0</v>
      </c>
      <c r="EC61" s="33">
        <f>'03.KD_Rev'!W62</f>
        <v>0</v>
      </c>
      <c r="ED61" s="33">
        <f>'04.KC_Rev'!AC62</f>
        <v>0</v>
      </c>
      <c r="EE61" s="33">
        <f>'05.BT_Rev'!Z62</f>
        <v>0</v>
      </c>
      <c r="EF61" s="33">
        <f>'06.PV_Rev'!Y62</f>
        <v>0</v>
      </c>
      <c r="EG61" s="33">
        <f>'07.SR_Rev'!X62</f>
        <v>0</v>
      </c>
      <c r="EH61" s="33">
        <f>'08.KT_Rev'!T62</f>
        <v>0</v>
      </c>
      <c r="EI61" s="33">
        <f>'09.TK_Rev'!V62</f>
        <v>0</v>
      </c>
      <c r="EJ61" s="33">
        <f>'10.SV_Rev'!T62</f>
        <v>0</v>
      </c>
      <c r="EK61" s="33">
        <f>'11.PS_Rev'!R62</f>
        <v>0</v>
      </c>
      <c r="EL61" s="33">
        <f>'12.KCh_Rev'!T62</f>
        <v>0</v>
      </c>
      <c r="EM61" s="33">
        <f>'13.KS_Rev'!T62</f>
        <v>0</v>
      </c>
      <c r="EN61" s="33">
        <f>'14.KP_Rev'!T62</f>
        <v>0</v>
      </c>
      <c r="EO61" s="33">
        <f>'15.PSH_Rev'!P62</f>
        <v>0</v>
      </c>
      <c r="EP61" s="33">
        <f>'16.KK_Rev'!S62</f>
        <v>0</v>
      </c>
      <c r="EQ61" s="33">
        <f>'17.PVH_Rev'!T62</f>
        <v>0</v>
      </c>
      <c r="ER61" s="33">
        <f>'18.KT_Rev'!R62</f>
        <v>0</v>
      </c>
      <c r="ES61" s="33">
        <f>'19.RT_Rev'!U62</f>
        <v>0</v>
      </c>
      <c r="ET61" s="33">
        <f>'20.MD_Rev'!Q62</f>
        <v>0</v>
      </c>
      <c r="EU61" s="33">
        <f>'21.BM_Rev'!U62</f>
        <v>0</v>
      </c>
      <c r="EV61" s="33">
        <f>'22.ST_Rev'!Q62</f>
        <v>0</v>
      </c>
      <c r="EW61" s="33">
        <f>'23.KE_Rev'!N62</f>
        <v>0</v>
      </c>
      <c r="EX61" s="33">
        <f>'24.PL_Rev'!N62</f>
        <v>0</v>
      </c>
      <c r="EY61" s="33">
        <f>'25.OM_Rev'!Q62</f>
        <v>0</v>
      </c>
    </row>
    <row r="62" spans="1:155" s="2" customFormat="1" ht="21.75" x14ac:dyDescent="0.65">
      <c r="A62" s="35">
        <v>78</v>
      </c>
      <c r="B62" s="35"/>
      <c r="C62" s="35"/>
      <c r="D62" s="9" t="s">
        <v>48</v>
      </c>
      <c r="E62" s="36" t="s">
        <v>372</v>
      </c>
      <c r="F62" s="33">
        <f t="shared" si="0"/>
        <v>0</v>
      </c>
      <c r="G62" s="33">
        <f>'02.PP_Rev'!F63</f>
        <v>0</v>
      </c>
      <c r="H62" s="33">
        <f>'03.KD_Rev'!F63</f>
        <v>0</v>
      </c>
      <c r="I62" s="33">
        <f>'04.KC_Rev'!F63</f>
        <v>0</v>
      </c>
      <c r="J62" s="33">
        <f>'05.BT_Rev'!F63</f>
        <v>0</v>
      </c>
      <c r="K62" s="33">
        <f>'06.PV_Rev'!F63</f>
        <v>0</v>
      </c>
      <c r="L62" s="33">
        <f>'07.SR_Rev'!F63</f>
        <v>0</v>
      </c>
      <c r="M62" s="33">
        <f>'08.KT_Rev'!F63</f>
        <v>0</v>
      </c>
      <c r="N62" s="33">
        <f>'09.TK_Rev'!F63</f>
        <v>0</v>
      </c>
      <c r="O62" s="33">
        <f>'10.SV_Rev'!F63</f>
        <v>0</v>
      </c>
      <c r="P62" s="33">
        <f>'11.PS_Rev'!F63</f>
        <v>0</v>
      </c>
      <c r="Q62" s="33">
        <f>'12.KCh_Rev'!F63</f>
        <v>0</v>
      </c>
      <c r="R62" s="33">
        <f>'13.KS_Rev'!F63</f>
        <v>0</v>
      </c>
      <c r="S62" s="33">
        <f>'14.KP_Rev'!F63</f>
        <v>0</v>
      </c>
      <c r="T62" s="33">
        <f>'15.PSH_Rev'!F63</f>
        <v>0</v>
      </c>
      <c r="U62" s="33">
        <f>'16.KK_Rev'!F63</f>
        <v>0</v>
      </c>
      <c r="V62" s="33">
        <f>'17.PVH_Rev'!F63</f>
        <v>0</v>
      </c>
      <c r="W62" s="33">
        <f>'18.KT_Rev'!F63</f>
        <v>0</v>
      </c>
      <c r="X62" s="33">
        <f>'19.RT_Rev'!F63</f>
        <v>0</v>
      </c>
      <c r="Y62" s="33">
        <f>'20.MD_Rev'!F63</f>
        <v>0</v>
      </c>
      <c r="Z62" s="33">
        <f>'21.BM_Rev'!F63</f>
        <v>0</v>
      </c>
      <c r="AA62" s="33">
        <f>'22.ST_Rev'!F63</f>
        <v>0</v>
      </c>
      <c r="AB62" s="33">
        <f>'23.KE_Rev'!F63</f>
        <v>0</v>
      </c>
      <c r="AC62" s="33">
        <f>'24.PL_Rev'!F63</f>
        <v>0</v>
      </c>
      <c r="AD62" s="33">
        <f>'25.OM_Rev'!F63</f>
        <v>0</v>
      </c>
      <c r="AE62" s="33">
        <f t="shared" si="1"/>
        <v>0</v>
      </c>
      <c r="AF62" s="33">
        <f>'02.PP_Rev'!G63</f>
        <v>0</v>
      </c>
      <c r="AG62" s="33">
        <f>'03.KD_Rev'!G63</f>
        <v>0</v>
      </c>
      <c r="AH62" s="33">
        <f>'04.KC_Rev'!G63</f>
        <v>0</v>
      </c>
      <c r="AI62" s="33">
        <f>'05.BT_Rev'!G63</f>
        <v>0</v>
      </c>
      <c r="AJ62" s="33">
        <f>'06.PV_Rev'!G63</f>
        <v>0</v>
      </c>
      <c r="AK62" s="33">
        <f>'07.SR_Rev'!G63</f>
        <v>0</v>
      </c>
      <c r="AL62" s="33">
        <f>'08.KT_Rev'!G63</f>
        <v>0</v>
      </c>
      <c r="AM62" s="33">
        <f>'09.TK_Rev'!G63</f>
        <v>0</v>
      </c>
      <c r="AN62" s="33">
        <f>'10.SV_Rev'!G63</f>
        <v>0</v>
      </c>
      <c r="AO62" s="33">
        <f>'11.PS_Rev'!G63</f>
        <v>0</v>
      </c>
      <c r="AP62" s="33">
        <f>'12.KCh_Rev'!G63</f>
        <v>0</v>
      </c>
      <c r="AQ62" s="33">
        <f>'13.KS_Rev'!G63</f>
        <v>0</v>
      </c>
      <c r="AR62" s="33">
        <f>'14.KP_Rev'!G63</f>
        <v>0</v>
      </c>
      <c r="AS62" s="33">
        <f>'15.PSH_Rev'!G63</f>
        <v>0</v>
      </c>
      <c r="AT62" s="33">
        <f>'16.KK_Rev'!G63</f>
        <v>0</v>
      </c>
      <c r="AU62" s="33">
        <f>'17.PVH_Rev'!G63</f>
        <v>0</v>
      </c>
      <c r="AV62" s="33">
        <f>'18.KT_Rev'!G63</f>
        <v>0</v>
      </c>
      <c r="AW62" s="33">
        <f>'19.RT_Rev'!G63</f>
        <v>0</v>
      </c>
      <c r="AX62" s="33">
        <f>'20.MD_Rev'!G63</f>
        <v>0</v>
      </c>
      <c r="AY62" s="33">
        <f>'21.BM_Rev'!G63</f>
        <v>0</v>
      </c>
      <c r="AZ62" s="33">
        <f>'22.ST_Rev'!G63</f>
        <v>0</v>
      </c>
      <c r="BA62" s="33">
        <f>'23.KE_Rev'!G63</f>
        <v>0</v>
      </c>
      <c r="BB62" s="33">
        <f>'24.PL_Rev'!G63</f>
        <v>0</v>
      </c>
      <c r="BC62" s="33">
        <f>'25.OM_Rev'!G63</f>
        <v>0</v>
      </c>
      <c r="BD62" s="33">
        <f t="shared" si="2"/>
        <v>0</v>
      </c>
      <c r="BE62" s="33">
        <f>'02.PP_Rev'!H63</f>
        <v>0</v>
      </c>
      <c r="BF62" s="33">
        <f>'03.KD_Rev'!H63</f>
        <v>0</v>
      </c>
      <c r="BG62" s="33">
        <f>'04.KC_Rev'!H63</f>
        <v>0</v>
      </c>
      <c r="BH62" s="33">
        <f>'05.BT_Rev'!H63</f>
        <v>0</v>
      </c>
      <c r="BI62" s="33">
        <f>'06.PV_Rev'!H63</f>
        <v>0</v>
      </c>
      <c r="BJ62" s="33">
        <f>'07.SR_Rev'!H63</f>
        <v>0</v>
      </c>
      <c r="BK62" s="33">
        <f>'08.KT_Rev'!H63</f>
        <v>0</v>
      </c>
      <c r="BL62" s="33">
        <f>'09.TK_Rev'!H63</f>
        <v>0</v>
      </c>
      <c r="BM62" s="33">
        <f>'10.SV_Rev'!H63</f>
        <v>0</v>
      </c>
      <c r="BN62" s="33">
        <f>'11.PS_Rev'!H63</f>
        <v>0</v>
      </c>
      <c r="BO62" s="33">
        <f>'12.KCh_Rev'!H63</f>
        <v>0</v>
      </c>
      <c r="BP62" s="33">
        <f>'13.KS_Rev'!H63</f>
        <v>0</v>
      </c>
      <c r="BQ62" s="33">
        <f>'14.KP_Rev'!H63</f>
        <v>0</v>
      </c>
      <c r="BR62" s="33">
        <f>'15.PSH_Rev'!H63</f>
        <v>0</v>
      </c>
      <c r="BS62" s="33">
        <f>'16.KK_Rev'!H63</f>
        <v>0</v>
      </c>
      <c r="BT62" s="33">
        <f>'17.PVH_Rev'!H63</f>
        <v>0</v>
      </c>
      <c r="BU62" s="33">
        <f>'18.KT_Rev'!H63</f>
        <v>0</v>
      </c>
      <c r="BV62" s="33">
        <f>'19.RT_Rev'!H63</f>
        <v>0</v>
      </c>
      <c r="BW62" s="33">
        <f>'20.MD_Rev'!H63</f>
        <v>0</v>
      </c>
      <c r="BX62" s="33">
        <f>'21.BM_Rev'!H63</f>
        <v>0</v>
      </c>
      <c r="BY62" s="33">
        <f>'22.ST_Rev'!H63</f>
        <v>0</v>
      </c>
      <c r="BZ62" s="33">
        <f>'23.KE_Rev'!H63</f>
        <v>0</v>
      </c>
      <c r="CA62" s="33">
        <f>'24.PL_Rev'!H63</f>
        <v>0</v>
      </c>
      <c r="CB62" s="33">
        <f>'25.OM_Rev'!H63</f>
        <v>0</v>
      </c>
      <c r="CC62" s="33">
        <f t="shared" si="3"/>
        <v>0</v>
      </c>
      <c r="CD62" s="33">
        <f>'02.PP_Rev'!I63</f>
        <v>0</v>
      </c>
      <c r="CE62" s="33">
        <f>'03.KD_Rev'!I63</f>
        <v>0</v>
      </c>
      <c r="CF62" s="33">
        <f>'04.KC_Rev'!I63</f>
        <v>0</v>
      </c>
      <c r="CG62" s="33">
        <f>'05.BT_Rev'!I63</f>
        <v>0</v>
      </c>
      <c r="CH62" s="33">
        <f>'06.PV_Rev'!I63</f>
        <v>0</v>
      </c>
      <c r="CI62" s="33">
        <f>'07.SR_Rev'!I63</f>
        <v>0</v>
      </c>
      <c r="CJ62" s="33">
        <f>'08.KT_Rev'!I63</f>
        <v>0</v>
      </c>
      <c r="CK62" s="33">
        <f>'09.TK_Rev'!I63</f>
        <v>0</v>
      </c>
      <c r="CL62" s="33">
        <f>'10.SV_Rev'!I63</f>
        <v>0</v>
      </c>
      <c r="CM62" s="33">
        <f>'11.PS_Rev'!I63</f>
        <v>0</v>
      </c>
      <c r="CN62" s="33">
        <f>'12.KCh_Rev'!I63</f>
        <v>0</v>
      </c>
      <c r="CO62" s="33">
        <f>'13.KS_Rev'!I63</f>
        <v>0</v>
      </c>
      <c r="CP62" s="33">
        <f>'14.KP_Rev'!I63</f>
        <v>0</v>
      </c>
      <c r="CQ62" s="33">
        <f>'15.PSH_Rev'!I63</f>
        <v>0</v>
      </c>
      <c r="CR62" s="33">
        <f>'16.KK_Rev'!I63</f>
        <v>0</v>
      </c>
      <c r="CS62" s="33">
        <f>'17.PVH_Rev'!I63</f>
        <v>0</v>
      </c>
      <c r="CT62" s="33">
        <f>'18.KT_Rev'!I63</f>
        <v>0</v>
      </c>
      <c r="CU62" s="33">
        <f>'19.RT_Rev'!I63</f>
        <v>0</v>
      </c>
      <c r="CV62" s="33">
        <f>'20.MD_Rev'!I63</f>
        <v>0</v>
      </c>
      <c r="CW62" s="33">
        <f>'21.BM_Rev'!I63</f>
        <v>0</v>
      </c>
      <c r="CX62" s="33">
        <f>'22.ST_Rev'!I63</f>
        <v>0</v>
      </c>
      <c r="CY62" s="33">
        <f>'23.KE_Rev'!I63</f>
        <v>0</v>
      </c>
      <c r="CZ62" s="33">
        <f>'24.PL_Rev'!I63</f>
        <v>0</v>
      </c>
      <c r="DA62" s="33">
        <f>'25.OM_Rev'!I63</f>
        <v>0</v>
      </c>
      <c r="DB62" s="33">
        <f t="shared" si="4"/>
        <v>0</v>
      </c>
      <c r="DC62" s="33">
        <f>'02.PP_Rev'!U63</f>
        <v>0</v>
      </c>
      <c r="DD62" s="33">
        <f>'03.KD_Rev'!V63</f>
        <v>0</v>
      </c>
      <c r="DE62" s="33">
        <f>'04.KC_Rev'!AB63</f>
        <v>0</v>
      </c>
      <c r="DF62" s="33">
        <f>'05.BT_Rev'!Y63</f>
        <v>0</v>
      </c>
      <c r="DG62" s="33">
        <f>'06.PV_Rev'!X63</f>
        <v>0</v>
      </c>
      <c r="DH62" s="33">
        <f>'07.SR_Rev'!W63</f>
        <v>0</v>
      </c>
      <c r="DI62" s="33">
        <f>'08.KT_Rev'!S63</f>
        <v>0</v>
      </c>
      <c r="DJ62" s="33">
        <f>'09.TK_Rev'!U63</f>
        <v>0</v>
      </c>
      <c r="DK62" s="33">
        <f>'10.SV_Rev'!S63</f>
        <v>0</v>
      </c>
      <c r="DL62" s="33">
        <f>'11.PS_Rev'!Q63</f>
        <v>0</v>
      </c>
      <c r="DM62" s="33">
        <f>'12.KCh_Rev'!S63</f>
        <v>0</v>
      </c>
      <c r="DN62" s="33">
        <f>'13.KS_Rev'!S63</f>
        <v>0</v>
      </c>
      <c r="DO62" s="33">
        <f>'14.KP_Rev'!S63</f>
        <v>0</v>
      </c>
      <c r="DP62" s="33">
        <f>'15.PSH_Rev'!O63</f>
        <v>0</v>
      </c>
      <c r="DQ62" s="33">
        <f>'16.KK_Rev'!R63</f>
        <v>0</v>
      </c>
      <c r="DR62" s="33">
        <f>'17.PVH_Rev'!S63</f>
        <v>0</v>
      </c>
      <c r="DS62" s="33">
        <f>'18.KT_Rev'!Q63</f>
        <v>0</v>
      </c>
      <c r="DT62" s="33">
        <f>'19.RT_Rev'!T63</f>
        <v>0</v>
      </c>
      <c r="DU62" s="33">
        <f>'20.MD_Rev'!P63</f>
        <v>0</v>
      </c>
      <c r="DV62" s="33">
        <f>'21.BM_Rev'!T63</f>
        <v>0</v>
      </c>
      <c r="DW62" s="33">
        <f>'22.ST_Rev'!P63</f>
        <v>0</v>
      </c>
      <c r="DX62" s="33">
        <f>'23.KE_Rev'!M63</f>
        <v>0</v>
      </c>
      <c r="DY62" s="33">
        <f>'24.PL_Rev'!M63</f>
        <v>0</v>
      </c>
      <c r="DZ62" s="33">
        <f>'25.OM_Rev'!P63</f>
        <v>0</v>
      </c>
      <c r="EA62" s="33">
        <f t="shared" si="5"/>
        <v>0</v>
      </c>
      <c r="EB62" s="33">
        <f>'02.PP_Rev'!AG63</f>
        <v>0</v>
      </c>
      <c r="EC62" s="33">
        <f>'03.KD_Rev'!W63</f>
        <v>0</v>
      </c>
      <c r="ED62" s="33">
        <f>'04.KC_Rev'!AC63</f>
        <v>0</v>
      </c>
      <c r="EE62" s="33">
        <f>'05.BT_Rev'!Z63</f>
        <v>0</v>
      </c>
      <c r="EF62" s="33">
        <f>'06.PV_Rev'!Y63</f>
        <v>0</v>
      </c>
      <c r="EG62" s="33">
        <f>'07.SR_Rev'!X63</f>
        <v>0</v>
      </c>
      <c r="EH62" s="33">
        <f>'08.KT_Rev'!T63</f>
        <v>0</v>
      </c>
      <c r="EI62" s="33">
        <f>'09.TK_Rev'!V63</f>
        <v>0</v>
      </c>
      <c r="EJ62" s="33">
        <f>'10.SV_Rev'!T63</f>
        <v>0</v>
      </c>
      <c r="EK62" s="33">
        <f>'11.PS_Rev'!R63</f>
        <v>0</v>
      </c>
      <c r="EL62" s="33">
        <f>'12.KCh_Rev'!T63</f>
        <v>0</v>
      </c>
      <c r="EM62" s="33">
        <f>'13.KS_Rev'!T63</f>
        <v>0</v>
      </c>
      <c r="EN62" s="33">
        <f>'14.KP_Rev'!T63</f>
        <v>0</v>
      </c>
      <c r="EO62" s="33">
        <f>'15.PSH_Rev'!P63</f>
        <v>0</v>
      </c>
      <c r="EP62" s="33">
        <f>'16.KK_Rev'!S63</f>
        <v>0</v>
      </c>
      <c r="EQ62" s="33">
        <f>'17.PVH_Rev'!T63</f>
        <v>0</v>
      </c>
      <c r="ER62" s="33">
        <f>'18.KT_Rev'!R63</f>
        <v>0</v>
      </c>
      <c r="ES62" s="33">
        <f>'19.RT_Rev'!U63</f>
        <v>0</v>
      </c>
      <c r="ET62" s="33">
        <f>'20.MD_Rev'!Q63</f>
        <v>0</v>
      </c>
      <c r="EU62" s="33">
        <f>'21.BM_Rev'!U63</f>
        <v>0</v>
      </c>
      <c r="EV62" s="33">
        <f>'22.ST_Rev'!Q63</f>
        <v>0</v>
      </c>
      <c r="EW62" s="33">
        <f>'23.KE_Rev'!N63</f>
        <v>0</v>
      </c>
      <c r="EX62" s="33">
        <f>'24.PL_Rev'!N63</f>
        <v>0</v>
      </c>
      <c r="EY62" s="33">
        <f>'25.OM_Rev'!Q63</f>
        <v>0</v>
      </c>
    </row>
    <row r="63" spans="1:155" s="2" customFormat="1" ht="21.75" x14ac:dyDescent="0.65">
      <c r="A63" s="64" t="s">
        <v>112</v>
      </c>
      <c r="B63" s="64"/>
      <c r="C63" s="64"/>
      <c r="D63" s="64"/>
      <c r="E63" s="36" t="s">
        <v>90</v>
      </c>
      <c r="F63" s="33">
        <f t="shared" si="0"/>
        <v>0</v>
      </c>
      <c r="G63" s="33">
        <f>'02.PP_Rev'!F64</f>
        <v>0</v>
      </c>
      <c r="H63" s="33">
        <f>'03.KD_Rev'!F64</f>
        <v>0</v>
      </c>
      <c r="I63" s="33">
        <f>'04.KC_Rev'!F64</f>
        <v>0</v>
      </c>
      <c r="J63" s="33">
        <f>'05.BT_Rev'!F64</f>
        <v>0</v>
      </c>
      <c r="K63" s="33">
        <f>'06.PV_Rev'!F64</f>
        <v>0</v>
      </c>
      <c r="L63" s="33">
        <f>'07.SR_Rev'!F64</f>
        <v>0</v>
      </c>
      <c r="M63" s="33">
        <f>'08.KT_Rev'!F64</f>
        <v>0</v>
      </c>
      <c r="N63" s="33">
        <f>'09.TK_Rev'!F64</f>
        <v>0</v>
      </c>
      <c r="O63" s="33">
        <f>'10.SV_Rev'!F64</f>
        <v>0</v>
      </c>
      <c r="P63" s="33">
        <f>'11.PS_Rev'!F64</f>
        <v>0</v>
      </c>
      <c r="Q63" s="33">
        <f>'12.KCh_Rev'!F64</f>
        <v>0</v>
      </c>
      <c r="R63" s="33">
        <f>'13.KS_Rev'!F64</f>
        <v>0</v>
      </c>
      <c r="S63" s="33">
        <f>'14.KP_Rev'!F64</f>
        <v>0</v>
      </c>
      <c r="T63" s="33">
        <f>'15.PSH_Rev'!F64</f>
        <v>0</v>
      </c>
      <c r="U63" s="33">
        <f>'16.KK_Rev'!F64</f>
        <v>0</v>
      </c>
      <c r="V63" s="33">
        <f>'17.PVH_Rev'!F64</f>
        <v>0</v>
      </c>
      <c r="W63" s="33">
        <f>'18.KT_Rev'!F64</f>
        <v>0</v>
      </c>
      <c r="X63" s="33">
        <f>'19.RT_Rev'!F64</f>
        <v>0</v>
      </c>
      <c r="Y63" s="33">
        <f>'20.MD_Rev'!F64</f>
        <v>0</v>
      </c>
      <c r="Z63" s="33">
        <f>'21.BM_Rev'!F64</f>
        <v>0</v>
      </c>
      <c r="AA63" s="33">
        <f>'22.ST_Rev'!F64</f>
        <v>0</v>
      </c>
      <c r="AB63" s="33">
        <f>'23.KE_Rev'!F64</f>
        <v>0</v>
      </c>
      <c r="AC63" s="33">
        <f>'24.PL_Rev'!F64</f>
        <v>0</v>
      </c>
      <c r="AD63" s="33">
        <f>'25.OM_Rev'!F64</f>
        <v>0</v>
      </c>
      <c r="AE63" s="33">
        <f t="shared" si="1"/>
        <v>0</v>
      </c>
      <c r="AF63" s="33">
        <f>'02.PP_Rev'!G64</f>
        <v>0</v>
      </c>
      <c r="AG63" s="33">
        <f>'03.KD_Rev'!G64</f>
        <v>0</v>
      </c>
      <c r="AH63" s="33">
        <f>'04.KC_Rev'!G64</f>
        <v>0</v>
      </c>
      <c r="AI63" s="33">
        <f>'05.BT_Rev'!G64</f>
        <v>0</v>
      </c>
      <c r="AJ63" s="33">
        <f>'06.PV_Rev'!G64</f>
        <v>0</v>
      </c>
      <c r="AK63" s="33">
        <f>'07.SR_Rev'!G64</f>
        <v>0</v>
      </c>
      <c r="AL63" s="33">
        <f>'08.KT_Rev'!G64</f>
        <v>0</v>
      </c>
      <c r="AM63" s="33">
        <f>'09.TK_Rev'!G64</f>
        <v>0</v>
      </c>
      <c r="AN63" s="33">
        <f>'10.SV_Rev'!G64</f>
        <v>0</v>
      </c>
      <c r="AO63" s="33">
        <f>'11.PS_Rev'!G64</f>
        <v>0</v>
      </c>
      <c r="AP63" s="33">
        <f>'12.KCh_Rev'!G64</f>
        <v>0</v>
      </c>
      <c r="AQ63" s="33">
        <f>'13.KS_Rev'!G64</f>
        <v>0</v>
      </c>
      <c r="AR63" s="33">
        <f>'14.KP_Rev'!G64</f>
        <v>0</v>
      </c>
      <c r="AS63" s="33">
        <f>'15.PSH_Rev'!G64</f>
        <v>0</v>
      </c>
      <c r="AT63" s="33">
        <f>'16.KK_Rev'!G64</f>
        <v>0</v>
      </c>
      <c r="AU63" s="33">
        <f>'17.PVH_Rev'!G64</f>
        <v>0</v>
      </c>
      <c r="AV63" s="33">
        <f>'18.KT_Rev'!G64</f>
        <v>0</v>
      </c>
      <c r="AW63" s="33">
        <f>'19.RT_Rev'!G64</f>
        <v>0</v>
      </c>
      <c r="AX63" s="33">
        <f>'20.MD_Rev'!G64</f>
        <v>0</v>
      </c>
      <c r="AY63" s="33">
        <f>'21.BM_Rev'!G64</f>
        <v>0</v>
      </c>
      <c r="AZ63" s="33">
        <f>'22.ST_Rev'!G64</f>
        <v>0</v>
      </c>
      <c r="BA63" s="33">
        <f>'23.KE_Rev'!G64</f>
        <v>0</v>
      </c>
      <c r="BB63" s="33">
        <f>'24.PL_Rev'!G64</f>
        <v>0</v>
      </c>
      <c r="BC63" s="33">
        <f>'25.OM_Rev'!G64</f>
        <v>0</v>
      </c>
      <c r="BD63" s="33">
        <f t="shared" si="2"/>
        <v>0</v>
      </c>
      <c r="BE63" s="33">
        <f>'02.PP_Rev'!H64</f>
        <v>0</v>
      </c>
      <c r="BF63" s="33">
        <f>'03.KD_Rev'!H64</f>
        <v>0</v>
      </c>
      <c r="BG63" s="33">
        <f>'04.KC_Rev'!H64</f>
        <v>0</v>
      </c>
      <c r="BH63" s="33">
        <f>'05.BT_Rev'!H64</f>
        <v>0</v>
      </c>
      <c r="BI63" s="33">
        <f>'06.PV_Rev'!H64</f>
        <v>0</v>
      </c>
      <c r="BJ63" s="33">
        <f>'07.SR_Rev'!H64</f>
        <v>0</v>
      </c>
      <c r="BK63" s="33">
        <f>'08.KT_Rev'!H64</f>
        <v>0</v>
      </c>
      <c r="BL63" s="33">
        <f>'09.TK_Rev'!H64</f>
        <v>0</v>
      </c>
      <c r="BM63" s="33">
        <f>'10.SV_Rev'!H64</f>
        <v>0</v>
      </c>
      <c r="BN63" s="33">
        <f>'11.PS_Rev'!H64</f>
        <v>0</v>
      </c>
      <c r="BO63" s="33">
        <f>'12.KCh_Rev'!H64</f>
        <v>0</v>
      </c>
      <c r="BP63" s="33">
        <f>'13.KS_Rev'!H64</f>
        <v>0</v>
      </c>
      <c r="BQ63" s="33">
        <f>'14.KP_Rev'!H64</f>
        <v>0</v>
      </c>
      <c r="BR63" s="33">
        <f>'15.PSH_Rev'!H64</f>
        <v>0</v>
      </c>
      <c r="BS63" s="33">
        <f>'16.KK_Rev'!H64</f>
        <v>0</v>
      </c>
      <c r="BT63" s="33">
        <f>'17.PVH_Rev'!H64</f>
        <v>0</v>
      </c>
      <c r="BU63" s="33">
        <f>'18.KT_Rev'!H64</f>
        <v>0</v>
      </c>
      <c r="BV63" s="33">
        <f>'19.RT_Rev'!H64</f>
        <v>0</v>
      </c>
      <c r="BW63" s="33">
        <f>'20.MD_Rev'!H64</f>
        <v>0</v>
      </c>
      <c r="BX63" s="33">
        <f>'21.BM_Rev'!H64</f>
        <v>0</v>
      </c>
      <c r="BY63" s="33">
        <f>'22.ST_Rev'!H64</f>
        <v>0</v>
      </c>
      <c r="BZ63" s="33">
        <f>'23.KE_Rev'!H64</f>
        <v>0</v>
      </c>
      <c r="CA63" s="33">
        <f>'24.PL_Rev'!H64</f>
        <v>0</v>
      </c>
      <c r="CB63" s="33">
        <f>'25.OM_Rev'!H64</f>
        <v>0</v>
      </c>
      <c r="CC63" s="33">
        <f t="shared" si="3"/>
        <v>0</v>
      </c>
      <c r="CD63" s="33">
        <f>'02.PP_Rev'!I64</f>
        <v>0</v>
      </c>
      <c r="CE63" s="33">
        <f>'03.KD_Rev'!I64</f>
        <v>0</v>
      </c>
      <c r="CF63" s="33">
        <f>'04.KC_Rev'!I64</f>
        <v>0</v>
      </c>
      <c r="CG63" s="33">
        <f>'05.BT_Rev'!I64</f>
        <v>0</v>
      </c>
      <c r="CH63" s="33">
        <f>'06.PV_Rev'!I64</f>
        <v>0</v>
      </c>
      <c r="CI63" s="33">
        <f>'07.SR_Rev'!I64</f>
        <v>0</v>
      </c>
      <c r="CJ63" s="33">
        <f>'08.KT_Rev'!I64</f>
        <v>0</v>
      </c>
      <c r="CK63" s="33">
        <f>'09.TK_Rev'!I64</f>
        <v>0</v>
      </c>
      <c r="CL63" s="33">
        <f>'10.SV_Rev'!I64</f>
        <v>0</v>
      </c>
      <c r="CM63" s="33">
        <f>'11.PS_Rev'!I64</f>
        <v>0</v>
      </c>
      <c r="CN63" s="33">
        <f>'12.KCh_Rev'!I64</f>
        <v>0</v>
      </c>
      <c r="CO63" s="33">
        <f>'13.KS_Rev'!I64</f>
        <v>0</v>
      </c>
      <c r="CP63" s="33">
        <f>'14.KP_Rev'!I64</f>
        <v>0</v>
      </c>
      <c r="CQ63" s="33">
        <f>'15.PSH_Rev'!I64</f>
        <v>0</v>
      </c>
      <c r="CR63" s="33">
        <f>'16.KK_Rev'!I64</f>
        <v>0</v>
      </c>
      <c r="CS63" s="33">
        <f>'17.PVH_Rev'!I64</f>
        <v>0</v>
      </c>
      <c r="CT63" s="33">
        <f>'18.KT_Rev'!I64</f>
        <v>0</v>
      </c>
      <c r="CU63" s="33">
        <f>'19.RT_Rev'!I64</f>
        <v>0</v>
      </c>
      <c r="CV63" s="33">
        <f>'20.MD_Rev'!I64</f>
        <v>0</v>
      </c>
      <c r="CW63" s="33">
        <f>'21.BM_Rev'!I64</f>
        <v>0</v>
      </c>
      <c r="CX63" s="33">
        <f>'22.ST_Rev'!I64</f>
        <v>0</v>
      </c>
      <c r="CY63" s="33">
        <f>'23.KE_Rev'!I64</f>
        <v>0</v>
      </c>
      <c r="CZ63" s="33">
        <f>'24.PL_Rev'!I64</f>
        <v>0</v>
      </c>
      <c r="DA63" s="33">
        <f>'25.OM_Rev'!I64</f>
        <v>0</v>
      </c>
      <c r="DB63" s="33">
        <f t="shared" si="4"/>
        <v>0</v>
      </c>
      <c r="DC63" s="33">
        <f>'02.PP_Rev'!U64</f>
        <v>0</v>
      </c>
      <c r="DD63" s="33">
        <f>'03.KD_Rev'!V64</f>
        <v>0</v>
      </c>
      <c r="DE63" s="33">
        <f>'04.KC_Rev'!AB64</f>
        <v>0</v>
      </c>
      <c r="DF63" s="33">
        <f>'05.BT_Rev'!Y64</f>
        <v>0</v>
      </c>
      <c r="DG63" s="33">
        <f>'06.PV_Rev'!X64</f>
        <v>0</v>
      </c>
      <c r="DH63" s="33">
        <f>'07.SR_Rev'!W64</f>
        <v>0</v>
      </c>
      <c r="DI63" s="33">
        <f>'08.KT_Rev'!S64</f>
        <v>0</v>
      </c>
      <c r="DJ63" s="33">
        <f>'09.TK_Rev'!U64</f>
        <v>0</v>
      </c>
      <c r="DK63" s="33">
        <f>'10.SV_Rev'!S64</f>
        <v>0</v>
      </c>
      <c r="DL63" s="33">
        <f>'11.PS_Rev'!Q64</f>
        <v>0</v>
      </c>
      <c r="DM63" s="33">
        <f>'12.KCh_Rev'!S64</f>
        <v>0</v>
      </c>
      <c r="DN63" s="33">
        <f>'13.KS_Rev'!S64</f>
        <v>0</v>
      </c>
      <c r="DO63" s="33">
        <f>'14.KP_Rev'!S64</f>
        <v>0</v>
      </c>
      <c r="DP63" s="33">
        <f>'15.PSH_Rev'!O64</f>
        <v>0</v>
      </c>
      <c r="DQ63" s="33">
        <f>'16.KK_Rev'!R64</f>
        <v>0</v>
      </c>
      <c r="DR63" s="33">
        <f>'17.PVH_Rev'!S64</f>
        <v>0</v>
      </c>
      <c r="DS63" s="33">
        <f>'18.KT_Rev'!Q64</f>
        <v>0</v>
      </c>
      <c r="DT63" s="33">
        <f>'19.RT_Rev'!T64</f>
        <v>0</v>
      </c>
      <c r="DU63" s="33">
        <f>'20.MD_Rev'!P64</f>
        <v>0</v>
      </c>
      <c r="DV63" s="33">
        <f>'21.BM_Rev'!T64</f>
        <v>0</v>
      </c>
      <c r="DW63" s="33">
        <f>'22.ST_Rev'!P64</f>
        <v>0</v>
      </c>
      <c r="DX63" s="33">
        <f>'23.KE_Rev'!M64</f>
        <v>0</v>
      </c>
      <c r="DY63" s="33">
        <f>'24.PL_Rev'!M64</f>
        <v>0</v>
      </c>
      <c r="DZ63" s="33">
        <f>'25.OM_Rev'!P64</f>
        <v>0</v>
      </c>
      <c r="EA63" s="33">
        <f t="shared" si="5"/>
        <v>0</v>
      </c>
      <c r="EB63" s="33">
        <f>'02.PP_Rev'!AG64</f>
        <v>0</v>
      </c>
      <c r="EC63" s="33">
        <f>'03.KD_Rev'!W64</f>
        <v>0</v>
      </c>
      <c r="ED63" s="33">
        <f>'04.KC_Rev'!AC64</f>
        <v>0</v>
      </c>
      <c r="EE63" s="33">
        <f>'05.BT_Rev'!Z64</f>
        <v>0</v>
      </c>
      <c r="EF63" s="33">
        <f>'06.PV_Rev'!Y64</f>
        <v>0</v>
      </c>
      <c r="EG63" s="33">
        <f>'07.SR_Rev'!X64</f>
        <v>0</v>
      </c>
      <c r="EH63" s="33">
        <f>'08.KT_Rev'!T64</f>
        <v>0</v>
      </c>
      <c r="EI63" s="33">
        <f>'09.TK_Rev'!V64</f>
        <v>0</v>
      </c>
      <c r="EJ63" s="33">
        <f>'10.SV_Rev'!T64</f>
        <v>0</v>
      </c>
      <c r="EK63" s="33">
        <f>'11.PS_Rev'!R64</f>
        <v>0</v>
      </c>
      <c r="EL63" s="33">
        <f>'12.KCh_Rev'!T64</f>
        <v>0</v>
      </c>
      <c r="EM63" s="33">
        <f>'13.KS_Rev'!T64</f>
        <v>0</v>
      </c>
      <c r="EN63" s="33">
        <f>'14.KP_Rev'!T64</f>
        <v>0</v>
      </c>
      <c r="EO63" s="33">
        <f>'15.PSH_Rev'!P64</f>
        <v>0</v>
      </c>
      <c r="EP63" s="33">
        <f>'16.KK_Rev'!S64</f>
        <v>0</v>
      </c>
      <c r="EQ63" s="33">
        <f>'17.PVH_Rev'!T64</f>
        <v>0</v>
      </c>
      <c r="ER63" s="33">
        <f>'18.KT_Rev'!R64</f>
        <v>0</v>
      </c>
      <c r="ES63" s="33">
        <f>'19.RT_Rev'!U64</f>
        <v>0</v>
      </c>
      <c r="ET63" s="33">
        <f>'20.MD_Rev'!Q64</f>
        <v>0</v>
      </c>
      <c r="EU63" s="33">
        <f>'21.BM_Rev'!U64</f>
        <v>0</v>
      </c>
      <c r="EV63" s="33">
        <f>'22.ST_Rev'!Q64</f>
        <v>0</v>
      </c>
      <c r="EW63" s="33">
        <f>'23.KE_Rev'!N64</f>
        <v>0</v>
      </c>
      <c r="EX63" s="33">
        <f>'24.PL_Rev'!N64</f>
        <v>0</v>
      </c>
      <c r="EY63" s="33">
        <f>'25.OM_Rev'!Q64</f>
        <v>0</v>
      </c>
    </row>
    <row r="64" spans="1:155" s="2" customFormat="1" ht="21.75" x14ac:dyDescent="0.65">
      <c r="A64" s="65" t="s">
        <v>5</v>
      </c>
      <c r="B64" s="65"/>
      <c r="C64" s="65"/>
      <c r="D64" s="65"/>
      <c r="E64" s="34" t="s">
        <v>57</v>
      </c>
      <c r="F64" s="33">
        <f t="shared" si="0"/>
        <v>0</v>
      </c>
      <c r="G64" s="33">
        <f>'02.PP_Rev'!F65</f>
        <v>0</v>
      </c>
      <c r="H64" s="33">
        <f>'03.KD_Rev'!F65</f>
        <v>0</v>
      </c>
      <c r="I64" s="33">
        <f>'04.KC_Rev'!F65</f>
        <v>0</v>
      </c>
      <c r="J64" s="33">
        <f>'05.BT_Rev'!F65</f>
        <v>0</v>
      </c>
      <c r="K64" s="33">
        <f>'06.PV_Rev'!F65</f>
        <v>0</v>
      </c>
      <c r="L64" s="33">
        <f>'07.SR_Rev'!F65</f>
        <v>0</v>
      </c>
      <c r="M64" s="33">
        <f>'08.KT_Rev'!F65</f>
        <v>0</v>
      </c>
      <c r="N64" s="33">
        <f>'09.TK_Rev'!F65</f>
        <v>0</v>
      </c>
      <c r="O64" s="33">
        <f>'10.SV_Rev'!F65</f>
        <v>0</v>
      </c>
      <c r="P64" s="33">
        <f>'11.PS_Rev'!F65</f>
        <v>0</v>
      </c>
      <c r="Q64" s="33">
        <f>'12.KCh_Rev'!F65</f>
        <v>0</v>
      </c>
      <c r="R64" s="33">
        <f>'13.KS_Rev'!F65</f>
        <v>0</v>
      </c>
      <c r="S64" s="33">
        <f>'14.KP_Rev'!F65</f>
        <v>0</v>
      </c>
      <c r="T64" s="33">
        <f>'15.PSH_Rev'!F65</f>
        <v>0</v>
      </c>
      <c r="U64" s="33">
        <f>'16.KK_Rev'!F65</f>
        <v>0</v>
      </c>
      <c r="V64" s="33">
        <f>'17.PVH_Rev'!F65</f>
        <v>0</v>
      </c>
      <c r="W64" s="33">
        <f>'18.KT_Rev'!F65</f>
        <v>0</v>
      </c>
      <c r="X64" s="33">
        <f>'19.RT_Rev'!F65</f>
        <v>0</v>
      </c>
      <c r="Y64" s="33">
        <f>'20.MD_Rev'!F65</f>
        <v>0</v>
      </c>
      <c r="Z64" s="33">
        <f>'21.BM_Rev'!F65</f>
        <v>0</v>
      </c>
      <c r="AA64" s="33">
        <f>'22.ST_Rev'!F65</f>
        <v>0</v>
      </c>
      <c r="AB64" s="33">
        <f>'23.KE_Rev'!F65</f>
        <v>0</v>
      </c>
      <c r="AC64" s="33">
        <f>'24.PL_Rev'!F65</f>
        <v>0</v>
      </c>
      <c r="AD64" s="33">
        <f>'25.OM_Rev'!F65</f>
        <v>0</v>
      </c>
      <c r="AE64" s="33">
        <f t="shared" si="1"/>
        <v>0</v>
      </c>
      <c r="AF64" s="33">
        <f>'02.PP_Rev'!G65</f>
        <v>0</v>
      </c>
      <c r="AG64" s="33">
        <f>'03.KD_Rev'!G65</f>
        <v>0</v>
      </c>
      <c r="AH64" s="33">
        <f>'04.KC_Rev'!G65</f>
        <v>0</v>
      </c>
      <c r="AI64" s="33">
        <f>'05.BT_Rev'!G65</f>
        <v>0</v>
      </c>
      <c r="AJ64" s="33">
        <f>'06.PV_Rev'!G65</f>
        <v>0</v>
      </c>
      <c r="AK64" s="33">
        <f>'07.SR_Rev'!G65</f>
        <v>0</v>
      </c>
      <c r="AL64" s="33">
        <f>'08.KT_Rev'!G65</f>
        <v>0</v>
      </c>
      <c r="AM64" s="33">
        <f>'09.TK_Rev'!G65</f>
        <v>0</v>
      </c>
      <c r="AN64" s="33">
        <f>'10.SV_Rev'!G65</f>
        <v>0</v>
      </c>
      <c r="AO64" s="33">
        <f>'11.PS_Rev'!G65</f>
        <v>0</v>
      </c>
      <c r="AP64" s="33">
        <f>'12.KCh_Rev'!G65</f>
        <v>0</v>
      </c>
      <c r="AQ64" s="33">
        <f>'13.KS_Rev'!G65</f>
        <v>0</v>
      </c>
      <c r="AR64" s="33">
        <f>'14.KP_Rev'!G65</f>
        <v>0</v>
      </c>
      <c r="AS64" s="33">
        <f>'15.PSH_Rev'!G65</f>
        <v>0</v>
      </c>
      <c r="AT64" s="33">
        <f>'16.KK_Rev'!G65</f>
        <v>0</v>
      </c>
      <c r="AU64" s="33">
        <f>'17.PVH_Rev'!G65</f>
        <v>0</v>
      </c>
      <c r="AV64" s="33">
        <f>'18.KT_Rev'!G65</f>
        <v>0</v>
      </c>
      <c r="AW64" s="33">
        <f>'19.RT_Rev'!G65</f>
        <v>0</v>
      </c>
      <c r="AX64" s="33">
        <f>'20.MD_Rev'!G65</f>
        <v>0</v>
      </c>
      <c r="AY64" s="33">
        <f>'21.BM_Rev'!G65</f>
        <v>0</v>
      </c>
      <c r="AZ64" s="33">
        <f>'22.ST_Rev'!G65</f>
        <v>0</v>
      </c>
      <c r="BA64" s="33">
        <f>'23.KE_Rev'!G65</f>
        <v>0</v>
      </c>
      <c r="BB64" s="33">
        <f>'24.PL_Rev'!G65</f>
        <v>0</v>
      </c>
      <c r="BC64" s="33">
        <f>'25.OM_Rev'!G65</f>
        <v>0</v>
      </c>
      <c r="BD64" s="33">
        <f t="shared" si="2"/>
        <v>0</v>
      </c>
      <c r="BE64" s="33">
        <f>'02.PP_Rev'!H65</f>
        <v>0</v>
      </c>
      <c r="BF64" s="33">
        <f>'03.KD_Rev'!H65</f>
        <v>0</v>
      </c>
      <c r="BG64" s="33">
        <f>'04.KC_Rev'!H65</f>
        <v>0</v>
      </c>
      <c r="BH64" s="33">
        <f>'05.BT_Rev'!H65</f>
        <v>0</v>
      </c>
      <c r="BI64" s="33">
        <f>'06.PV_Rev'!H65</f>
        <v>0</v>
      </c>
      <c r="BJ64" s="33">
        <f>'07.SR_Rev'!H65</f>
        <v>0</v>
      </c>
      <c r="BK64" s="33">
        <f>'08.KT_Rev'!H65</f>
        <v>0</v>
      </c>
      <c r="BL64" s="33">
        <f>'09.TK_Rev'!H65</f>
        <v>0</v>
      </c>
      <c r="BM64" s="33">
        <f>'10.SV_Rev'!H65</f>
        <v>0</v>
      </c>
      <c r="BN64" s="33">
        <f>'11.PS_Rev'!H65</f>
        <v>0</v>
      </c>
      <c r="BO64" s="33">
        <f>'12.KCh_Rev'!H65</f>
        <v>0</v>
      </c>
      <c r="BP64" s="33">
        <f>'13.KS_Rev'!H65</f>
        <v>0</v>
      </c>
      <c r="BQ64" s="33">
        <f>'14.KP_Rev'!H65</f>
        <v>0</v>
      </c>
      <c r="BR64" s="33">
        <f>'15.PSH_Rev'!H65</f>
        <v>0</v>
      </c>
      <c r="BS64" s="33">
        <f>'16.KK_Rev'!H65</f>
        <v>0</v>
      </c>
      <c r="BT64" s="33">
        <f>'17.PVH_Rev'!H65</f>
        <v>0</v>
      </c>
      <c r="BU64" s="33">
        <f>'18.KT_Rev'!H65</f>
        <v>0</v>
      </c>
      <c r="BV64" s="33">
        <f>'19.RT_Rev'!H65</f>
        <v>0</v>
      </c>
      <c r="BW64" s="33">
        <f>'20.MD_Rev'!H65</f>
        <v>0</v>
      </c>
      <c r="BX64" s="33">
        <f>'21.BM_Rev'!H65</f>
        <v>0</v>
      </c>
      <c r="BY64" s="33">
        <f>'22.ST_Rev'!H65</f>
        <v>0</v>
      </c>
      <c r="BZ64" s="33">
        <f>'23.KE_Rev'!H65</f>
        <v>0</v>
      </c>
      <c r="CA64" s="33">
        <f>'24.PL_Rev'!H65</f>
        <v>0</v>
      </c>
      <c r="CB64" s="33">
        <f>'25.OM_Rev'!H65</f>
        <v>0</v>
      </c>
      <c r="CC64" s="33">
        <f t="shared" si="3"/>
        <v>0</v>
      </c>
      <c r="CD64" s="33">
        <f>'02.PP_Rev'!I65</f>
        <v>0</v>
      </c>
      <c r="CE64" s="33">
        <f>'03.KD_Rev'!I65</f>
        <v>0</v>
      </c>
      <c r="CF64" s="33">
        <f>'04.KC_Rev'!I65</f>
        <v>0</v>
      </c>
      <c r="CG64" s="33">
        <f>'05.BT_Rev'!I65</f>
        <v>0</v>
      </c>
      <c r="CH64" s="33">
        <f>'06.PV_Rev'!I65</f>
        <v>0</v>
      </c>
      <c r="CI64" s="33">
        <f>'07.SR_Rev'!I65</f>
        <v>0</v>
      </c>
      <c r="CJ64" s="33">
        <f>'08.KT_Rev'!I65</f>
        <v>0</v>
      </c>
      <c r="CK64" s="33">
        <f>'09.TK_Rev'!I65</f>
        <v>0</v>
      </c>
      <c r="CL64" s="33">
        <f>'10.SV_Rev'!I65</f>
        <v>0</v>
      </c>
      <c r="CM64" s="33">
        <f>'11.PS_Rev'!I65</f>
        <v>0</v>
      </c>
      <c r="CN64" s="33">
        <f>'12.KCh_Rev'!I65</f>
        <v>0</v>
      </c>
      <c r="CO64" s="33">
        <f>'13.KS_Rev'!I65</f>
        <v>0</v>
      </c>
      <c r="CP64" s="33">
        <f>'14.KP_Rev'!I65</f>
        <v>0</v>
      </c>
      <c r="CQ64" s="33">
        <f>'15.PSH_Rev'!I65</f>
        <v>0</v>
      </c>
      <c r="CR64" s="33">
        <f>'16.KK_Rev'!I65</f>
        <v>0</v>
      </c>
      <c r="CS64" s="33">
        <f>'17.PVH_Rev'!I65</f>
        <v>0</v>
      </c>
      <c r="CT64" s="33">
        <f>'18.KT_Rev'!I65</f>
        <v>0</v>
      </c>
      <c r="CU64" s="33">
        <f>'19.RT_Rev'!I65</f>
        <v>0</v>
      </c>
      <c r="CV64" s="33">
        <f>'20.MD_Rev'!I65</f>
        <v>0</v>
      </c>
      <c r="CW64" s="33">
        <f>'21.BM_Rev'!I65</f>
        <v>0</v>
      </c>
      <c r="CX64" s="33">
        <f>'22.ST_Rev'!I65</f>
        <v>0</v>
      </c>
      <c r="CY64" s="33">
        <f>'23.KE_Rev'!I65</f>
        <v>0</v>
      </c>
      <c r="CZ64" s="33">
        <f>'24.PL_Rev'!I65</f>
        <v>0</v>
      </c>
      <c r="DA64" s="33">
        <f>'25.OM_Rev'!I65</f>
        <v>0</v>
      </c>
      <c r="DB64" s="33">
        <f t="shared" si="4"/>
        <v>0</v>
      </c>
      <c r="DC64" s="33">
        <f>'02.PP_Rev'!U65</f>
        <v>0</v>
      </c>
      <c r="DD64" s="33">
        <f>'03.KD_Rev'!V65</f>
        <v>0</v>
      </c>
      <c r="DE64" s="33">
        <f>'04.KC_Rev'!AB65</f>
        <v>0</v>
      </c>
      <c r="DF64" s="33">
        <f>'05.BT_Rev'!Y65</f>
        <v>0</v>
      </c>
      <c r="DG64" s="33">
        <f>'06.PV_Rev'!X65</f>
        <v>0</v>
      </c>
      <c r="DH64" s="33">
        <f>'07.SR_Rev'!W65</f>
        <v>0</v>
      </c>
      <c r="DI64" s="33">
        <f>'08.KT_Rev'!S65</f>
        <v>0</v>
      </c>
      <c r="DJ64" s="33">
        <f>'09.TK_Rev'!U65</f>
        <v>0</v>
      </c>
      <c r="DK64" s="33">
        <f>'10.SV_Rev'!S65</f>
        <v>0</v>
      </c>
      <c r="DL64" s="33">
        <f>'11.PS_Rev'!Q65</f>
        <v>0</v>
      </c>
      <c r="DM64" s="33">
        <f>'12.KCh_Rev'!S65</f>
        <v>0</v>
      </c>
      <c r="DN64" s="33">
        <f>'13.KS_Rev'!S65</f>
        <v>0</v>
      </c>
      <c r="DO64" s="33">
        <f>'14.KP_Rev'!S65</f>
        <v>0</v>
      </c>
      <c r="DP64" s="33">
        <f>'15.PSH_Rev'!O65</f>
        <v>0</v>
      </c>
      <c r="DQ64" s="33">
        <f>'16.KK_Rev'!R65</f>
        <v>0</v>
      </c>
      <c r="DR64" s="33">
        <f>'17.PVH_Rev'!S65</f>
        <v>0</v>
      </c>
      <c r="DS64" s="33">
        <f>'18.KT_Rev'!Q65</f>
        <v>0</v>
      </c>
      <c r="DT64" s="33">
        <f>'19.RT_Rev'!T65</f>
        <v>0</v>
      </c>
      <c r="DU64" s="33">
        <f>'20.MD_Rev'!P65</f>
        <v>0</v>
      </c>
      <c r="DV64" s="33">
        <f>'21.BM_Rev'!T65</f>
        <v>0</v>
      </c>
      <c r="DW64" s="33">
        <f>'22.ST_Rev'!P65</f>
        <v>0</v>
      </c>
      <c r="DX64" s="33">
        <f>'23.KE_Rev'!M65</f>
        <v>0</v>
      </c>
      <c r="DY64" s="33">
        <f>'24.PL_Rev'!M65</f>
        <v>0</v>
      </c>
      <c r="DZ64" s="33">
        <f>'25.OM_Rev'!P65</f>
        <v>0</v>
      </c>
      <c r="EA64" s="33">
        <f t="shared" si="5"/>
        <v>0</v>
      </c>
      <c r="EB64" s="33">
        <f>'02.PP_Rev'!AG65</f>
        <v>0</v>
      </c>
      <c r="EC64" s="33">
        <f>'03.KD_Rev'!W65</f>
        <v>0</v>
      </c>
      <c r="ED64" s="33">
        <f>'04.KC_Rev'!AC65</f>
        <v>0</v>
      </c>
      <c r="EE64" s="33">
        <f>'05.BT_Rev'!Z65</f>
        <v>0</v>
      </c>
      <c r="EF64" s="33">
        <f>'06.PV_Rev'!Y65</f>
        <v>0</v>
      </c>
      <c r="EG64" s="33">
        <f>'07.SR_Rev'!X65</f>
        <v>0</v>
      </c>
      <c r="EH64" s="33">
        <f>'08.KT_Rev'!T65</f>
        <v>0</v>
      </c>
      <c r="EI64" s="33">
        <f>'09.TK_Rev'!V65</f>
        <v>0</v>
      </c>
      <c r="EJ64" s="33">
        <f>'10.SV_Rev'!T65</f>
        <v>0</v>
      </c>
      <c r="EK64" s="33">
        <f>'11.PS_Rev'!R65</f>
        <v>0</v>
      </c>
      <c r="EL64" s="33">
        <f>'12.KCh_Rev'!T65</f>
        <v>0</v>
      </c>
      <c r="EM64" s="33">
        <f>'13.KS_Rev'!T65</f>
        <v>0</v>
      </c>
      <c r="EN64" s="33">
        <f>'14.KP_Rev'!T65</f>
        <v>0</v>
      </c>
      <c r="EO64" s="33">
        <f>'15.PSH_Rev'!P65</f>
        <v>0</v>
      </c>
      <c r="EP64" s="33">
        <f>'16.KK_Rev'!S65</f>
        <v>0</v>
      </c>
      <c r="EQ64" s="33">
        <f>'17.PVH_Rev'!T65</f>
        <v>0</v>
      </c>
      <c r="ER64" s="33">
        <f>'18.KT_Rev'!R65</f>
        <v>0</v>
      </c>
      <c r="ES64" s="33">
        <f>'19.RT_Rev'!U65</f>
        <v>0</v>
      </c>
      <c r="ET64" s="33">
        <f>'20.MD_Rev'!Q65</f>
        <v>0</v>
      </c>
      <c r="EU64" s="33">
        <f>'21.BM_Rev'!U65</f>
        <v>0</v>
      </c>
      <c r="EV64" s="33">
        <f>'22.ST_Rev'!Q65</f>
        <v>0</v>
      </c>
      <c r="EW64" s="33">
        <f>'23.KE_Rev'!N65</f>
        <v>0</v>
      </c>
      <c r="EX64" s="33">
        <f>'24.PL_Rev'!N65</f>
        <v>0</v>
      </c>
      <c r="EY64" s="33">
        <f>'25.OM_Rev'!Q65</f>
        <v>0</v>
      </c>
    </row>
    <row r="65" spans="1:155" s="2" customFormat="1" ht="21.75" x14ac:dyDescent="0.65">
      <c r="A65" s="65" t="s">
        <v>49</v>
      </c>
      <c r="B65" s="65"/>
      <c r="C65" s="65"/>
      <c r="D65" s="65"/>
      <c r="E65" s="34" t="s">
        <v>91</v>
      </c>
      <c r="F65" s="33">
        <f t="shared" si="0"/>
        <v>0</v>
      </c>
      <c r="G65" s="33">
        <f>'02.PP_Rev'!F66</f>
        <v>0</v>
      </c>
      <c r="H65" s="33">
        <f>'03.KD_Rev'!F66</f>
        <v>0</v>
      </c>
      <c r="I65" s="33">
        <f>'04.KC_Rev'!F66</f>
        <v>0</v>
      </c>
      <c r="J65" s="33">
        <f>'05.BT_Rev'!F66</f>
        <v>0</v>
      </c>
      <c r="K65" s="33">
        <f>'06.PV_Rev'!F66</f>
        <v>0</v>
      </c>
      <c r="L65" s="33">
        <f>'07.SR_Rev'!F66</f>
        <v>0</v>
      </c>
      <c r="M65" s="33">
        <f>'08.KT_Rev'!F66</f>
        <v>0</v>
      </c>
      <c r="N65" s="33">
        <f>'09.TK_Rev'!F66</f>
        <v>0</v>
      </c>
      <c r="O65" s="33">
        <f>'10.SV_Rev'!F66</f>
        <v>0</v>
      </c>
      <c r="P65" s="33">
        <f>'11.PS_Rev'!F66</f>
        <v>0</v>
      </c>
      <c r="Q65" s="33">
        <f>'12.KCh_Rev'!F66</f>
        <v>0</v>
      </c>
      <c r="R65" s="33">
        <f>'13.KS_Rev'!F66</f>
        <v>0</v>
      </c>
      <c r="S65" s="33">
        <f>'14.KP_Rev'!F66</f>
        <v>0</v>
      </c>
      <c r="T65" s="33">
        <f>'15.PSH_Rev'!F66</f>
        <v>0</v>
      </c>
      <c r="U65" s="33">
        <f>'16.KK_Rev'!F66</f>
        <v>0</v>
      </c>
      <c r="V65" s="33">
        <f>'17.PVH_Rev'!F66</f>
        <v>0</v>
      </c>
      <c r="W65" s="33">
        <f>'18.KT_Rev'!F66</f>
        <v>0</v>
      </c>
      <c r="X65" s="33">
        <f>'19.RT_Rev'!F66</f>
        <v>0</v>
      </c>
      <c r="Y65" s="33">
        <f>'20.MD_Rev'!F66</f>
        <v>0</v>
      </c>
      <c r="Z65" s="33">
        <f>'21.BM_Rev'!F66</f>
        <v>0</v>
      </c>
      <c r="AA65" s="33">
        <f>'22.ST_Rev'!F66</f>
        <v>0</v>
      </c>
      <c r="AB65" s="33">
        <f>'23.KE_Rev'!F66</f>
        <v>0</v>
      </c>
      <c r="AC65" s="33">
        <f>'24.PL_Rev'!F66</f>
        <v>0</v>
      </c>
      <c r="AD65" s="33">
        <f>'25.OM_Rev'!F66</f>
        <v>0</v>
      </c>
      <c r="AE65" s="33">
        <f t="shared" si="1"/>
        <v>0</v>
      </c>
      <c r="AF65" s="33">
        <f>'02.PP_Rev'!G66</f>
        <v>0</v>
      </c>
      <c r="AG65" s="33">
        <f>'03.KD_Rev'!G66</f>
        <v>0</v>
      </c>
      <c r="AH65" s="33">
        <f>'04.KC_Rev'!G66</f>
        <v>0</v>
      </c>
      <c r="AI65" s="33">
        <f>'05.BT_Rev'!G66</f>
        <v>0</v>
      </c>
      <c r="AJ65" s="33">
        <f>'06.PV_Rev'!G66</f>
        <v>0</v>
      </c>
      <c r="AK65" s="33">
        <f>'07.SR_Rev'!G66</f>
        <v>0</v>
      </c>
      <c r="AL65" s="33">
        <f>'08.KT_Rev'!G66</f>
        <v>0</v>
      </c>
      <c r="AM65" s="33">
        <f>'09.TK_Rev'!G66</f>
        <v>0</v>
      </c>
      <c r="AN65" s="33">
        <f>'10.SV_Rev'!G66</f>
        <v>0</v>
      </c>
      <c r="AO65" s="33">
        <f>'11.PS_Rev'!G66</f>
        <v>0</v>
      </c>
      <c r="AP65" s="33">
        <f>'12.KCh_Rev'!G66</f>
        <v>0</v>
      </c>
      <c r="AQ65" s="33">
        <f>'13.KS_Rev'!G66</f>
        <v>0</v>
      </c>
      <c r="AR65" s="33">
        <f>'14.KP_Rev'!G66</f>
        <v>0</v>
      </c>
      <c r="AS65" s="33">
        <f>'15.PSH_Rev'!G66</f>
        <v>0</v>
      </c>
      <c r="AT65" s="33">
        <f>'16.KK_Rev'!G66</f>
        <v>0</v>
      </c>
      <c r="AU65" s="33">
        <f>'17.PVH_Rev'!G66</f>
        <v>0</v>
      </c>
      <c r="AV65" s="33">
        <f>'18.KT_Rev'!G66</f>
        <v>0</v>
      </c>
      <c r="AW65" s="33">
        <f>'19.RT_Rev'!G66</f>
        <v>0</v>
      </c>
      <c r="AX65" s="33">
        <f>'20.MD_Rev'!G66</f>
        <v>0</v>
      </c>
      <c r="AY65" s="33">
        <f>'21.BM_Rev'!G66</f>
        <v>0</v>
      </c>
      <c r="AZ65" s="33">
        <f>'22.ST_Rev'!G66</f>
        <v>0</v>
      </c>
      <c r="BA65" s="33">
        <f>'23.KE_Rev'!G66</f>
        <v>0</v>
      </c>
      <c r="BB65" s="33">
        <f>'24.PL_Rev'!G66</f>
        <v>0</v>
      </c>
      <c r="BC65" s="33">
        <f>'25.OM_Rev'!G66</f>
        <v>0</v>
      </c>
      <c r="BD65" s="33">
        <f t="shared" si="2"/>
        <v>0</v>
      </c>
      <c r="BE65" s="33">
        <f>'02.PP_Rev'!H66</f>
        <v>0</v>
      </c>
      <c r="BF65" s="33">
        <f>'03.KD_Rev'!H66</f>
        <v>0</v>
      </c>
      <c r="BG65" s="33">
        <f>'04.KC_Rev'!H66</f>
        <v>0</v>
      </c>
      <c r="BH65" s="33">
        <f>'05.BT_Rev'!H66</f>
        <v>0</v>
      </c>
      <c r="BI65" s="33">
        <f>'06.PV_Rev'!H66</f>
        <v>0</v>
      </c>
      <c r="BJ65" s="33">
        <f>'07.SR_Rev'!H66</f>
        <v>0</v>
      </c>
      <c r="BK65" s="33">
        <f>'08.KT_Rev'!H66</f>
        <v>0</v>
      </c>
      <c r="BL65" s="33">
        <f>'09.TK_Rev'!H66</f>
        <v>0</v>
      </c>
      <c r="BM65" s="33">
        <f>'10.SV_Rev'!H66</f>
        <v>0</v>
      </c>
      <c r="BN65" s="33">
        <f>'11.PS_Rev'!H66</f>
        <v>0</v>
      </c>
      <c r="BO65" s="33">
        <f>'12.KCh_Rev'!H66</f>
        <v>0</v>
      </c>
      <c r="BP65" s="33">
        <f>'13.KS_Rev'!H66</f>
        <v>0</v>
      </c>
      <c r="BQ65" s="33">
        <f>'14.KP_Rev'!H66</f>
        <v>0</v>
      </c>
      <c r="BR65" s="33">
        <f>'15.PSH_Rev'!H66</f>
        <v>0</v>
      </c>
      <c r="BS65" s="33">
        <f>'16.KK_Rev'!H66</f>
        <v>0</v>
      </c>
      <c r="BT65" s="33">
        <f>'17.PVH_Rev'!H66</f>
        <v>0</v>
      </c>
      <c r="BU65" s="33">
        <f>'18.KT_Rev'!H66</f>
        <v>0</v>
      </c>
      <c r="BV65" s="33">
        <f>'19.RT_Rev'!H66</f>
        <v>0</v>
      </c>
      <c r="BW65" s="33">
        <f>'20.MD_Rev'!H66</f>
        <v>0</v>
      </c>
      <c r="BX65" s="33">
        <f>'21.BM_Rev'!H66</f>
        <v>0</v>
      </c>
      <c r="BY65" s="33">
        <f>'22.ST_Rev'!H66</f>
        <v>0</v>
      </c>
      <c r="BZ65" s="33">
        <f>'23.KE_Rev'!H66</f>
        <v>0</v>
      </c>
      <c r="CA65" s="33">
        <f>'24.PL_Rev'!H66</f>
        <v>0</v>
      </c>
      <c r="CB65" s="33">
        <f>'25.OM_Rev'!H66</f>
        <v>0</v>
      </c>
      <c r="CC65" s="33">
        <f t="shared" si="3"/>
        <v>0</v>
      </c>
      <c r="CD65" s="33">
        <f>'02.PP_Rev'!I66</f>
        <v>0</v>
      </c>
      <c r="CE65" s="33">
        <f>'03.KD_Rev'!I66</f>
        <v>0</v>
      </c>
      <c r="CF65" s="33">
        <f>'04.KC_Rev'!I66</f>
        <v>0</v>
      </c>
      <c r="CG65" s="33">
        <f>'05.BT_Rev'!I66</f>
        <v>0</v>
      </c>
      <c r="CH65" s="33">
        <f>'06.PV_Rev'!I66</f>
        <v>0</v>
      </c>
      <c r="CI65" s="33">
        <f>'07.SR_Rev'!I66</f>
        <v>0</v>
      </c>
      <c r="CJ65" s="33">
        <f>'08.KT_Rev'!I66</f>
        <v>0</v>
      </c>
      <c r="CK65" s="33">
        <f>'09.TK_Rev'!I66</f>
        <v>0</v>
      </c>
      <c r="CL65" s="33">
        <f>'10.SV_Rev'!I66</f>
        <v>0</v>
      </c>
      <c r="CM65" s="33">
        <f>'11.PS_Rev'!I66</f>
        <v>0</v>
      </c>
      <c r="CN65" s="33">
        <f>'12.KCh_Rev'!I66</f>
        <v>0</v>
      </c>
      <c r="CO65" s="33">
        <f>'13.KS_Rev'!I66</f>
        <v>0</v>
      </c>
      <c r="CP65" s="33">
        <f>'14.KP_Rev'!I66</f>
        <v>0</v>
      </c>
      <c r="CQ65" s="33">
        <f>'15.PSH_Rev'!I66</f>
        <v>0</v>
      </c>
      <c r="CR65" s="33">
        <f>'16.KK_Rev'!I66</f>
        <v>0</v>
      </c>
      <c r="CS65" s="33">
        <f>'17.PVH_Rev'!I66</f>
        <v>0</v>
      </c>
      <c r="CT65" s="33">
        <f>'18.KT_Rev'!I66</f>
        <v>0</v>
      </c>
      <c r="CU65" s="33">
        <f>'19.RT_Rev'!I66</f>
        <v>0</v>
      </c>
      <c r="CV65" s="33">
        <f>'20.MD_Rev'!I66</f>
        <v>0</v>
      </c>
      <c r="CW65" s="33">
        <f>'21.BM_Rev'!I66</f>
        <v>0</v>
      </c>
      <c r="CX65" s="33">
        <f>'22.ST_Rev'!I66</f>
        <v>0</v>
      </c>
      <c r="CY65" s="33">
        <f>'23.KE_Rev'!I66</f>
        <v>0</v>
      </c>
      <c r="CZ65" s="33">
        <f>'24.PL_Rev'!I66</f>
        <v>0</v>
      </c>
      <c r="DA65" s="33">
        <f>'25.OM_Rev'!I66</f>
        <v>0</v>
      </c>
      <c r="DB65" s="33">
        <f t="shared" si="4"/>
        <v>0</v>
      </c>
      <c r="DC65" s="33">
        <f>'02.PP_Rev'!U66</f>
        <v>0</v>
      </c>
      <c r="DD65" s="33">
        <f>'03.KD_Rev'!V66</f>
        <v>0</v>
      </c>
      <c r="DE65" s="33">
        <f>'04.KC_Rev'!AB66</f>
        <v>0</v>
      </c>
      <c r="DF65" s="33">
        <f>'05.BT_Rev'!Y66</f>
        <v>0</v>
      </c>
      <c r="DG65" s="33">
        <f>'06.PV_Rev'!X66</f>
        <v>0</v>
      </c>
      <c r="DH65" s="33">
        <f>'07.SR_Rev'!W66</f>
        <v>0</v>
      </c>
      <c r="DI65" s="33">
        <f>'08.KT_Rev'!S66</f>
        <v>0</v>
      </c>
      <c r="DJ65" s="33">
        <f>'09.TK_Rev'!U66</f>
        <v>0</v>
      </c>
      <c r="DK65" s="33">
        <f>'10.SV_Rev'!S66</f>
        <v>0</v>
      </c>
      <c r="DL65" s="33">
        <f>'11.PS_Rev'!Q66</f>
        <v>0</v>
      </c>
      <c r="DM65" s="33">
        <f>'12.KCh_Rev'!S66</f>
        <v>0</v>
      </c>
      <c r="DN65" s="33">
        <f>'13.KS_Rev'!S66</f>
        <v>0</v>
      </c>
      <c r="DO65" s="33">
        <f>'14.KP_Rev'!S66</f>
        <v>0</v>
      </c>
      <c r="DP65" s="33">
        <f>'15.PSH_Rev'!O66</f>
        <v>0</v>
      </c>
      <c r="DQ65" s="33">
        <f>'16.KK_Rev'!R66</f>
        <v>0</v>
      </c>
      <c r="DR65" s="33">
        <f>'17.PVH_Rev'!S66</f>
        <v>0</v>
      </c>
      <c r="DS65" s="33">
        <f>'18.KT_Rev'!Q66</f>
        <v>0</v>
      </c>
      <c r="DT65" s="33">
        <f>'19.RT_Rev'!T66</f>
        <v>0</v>
      </c>
      <c r="DU65" s="33">
        <f>'20.MD_Rev'!P66</f>
        <v>0</v>
      </c>
      <c r="DV65" s="33">
        <f>'21.BM_Rev'!T66</f>
        <v>0</v>
      </c>
      <c r="DW65" s="33">
        <f>'22.ST_Rev'!P66</f>
        <v>0</v>
      </c>
      <c r="DX65" s="33">
        <f>'23.KE_Rev'!M66</f>
        <v>0</v>
      </c>
      <c r="DY65" s="33">
        <f>'24.PL_Rev'!M66</f>
        <v>0</v>
      </c>
      <c r="DZ65" s="33">
        <f>'25.OM_Rev'!P66</f>
        <v>0</v>
      </c>
      <c r="EA65" s="33">
        <f t="shared" si="5"/>
        <v>0</v>
      </c>
      <c r="EB65" s="33">
        <f>'02.PP_Rev'!AG66</f>
        <v>0</v>
      </c>
      <c r="EC65" s="33">
        <f>'03.KD_Rev'!W66</f>
        <v>0</v>
      </c>
      <c r="ED65" s="33">
        <f>'04.KC_Rev'!AC66</f>
        <v>0</v>
      </c>
      <c r="EE65" s="33">
        <f>'05.BT_Rev'!Z66</f>
        <v>0</v>
      </c>
      <c r="EF65" s="33">
        <f>'06.PV_Rev'!Y66</f>
        <v>0</v>
      </c>
      <c r="EG65" s="33">
        <f>'07.SR_Rev'!X66</f>
        <v>0</v>
      </c>
      <c r="EH65" s="33">
        <f>'08.KT_Rev'!T66</f>
        <v>0</v>
      </c>
      <c r="EI65" s="33">
        <f>'09.TK_Rev'!V66</f>
        <v>0</v>
      </c>
      <c r="EJ65" s="33">
        <f>'10.SV_Rev'!T66</f>
        <v>0</v>
      </c>
      <c r="EK65" s="33">
        <f>'11.PS_Rev'!R66</f>
        <v>0</v>
      </c>
      <c r="EL65" s="33">
        <f>'12.KCh_Rev'!T66</f>
        <v>0</v>
      </c>
      <c r="EM65" s="33">
        <f>'13.KS_Rev'!T66</f>
        <v>0</v>
      </c>
      <c r="EN65" s="33">
        <f>'14.KP_Rev'!T66</f>
        <v>0</v>
      </c>
      <c r="EO65" s="33">
        <f>'15.PSH_Rev'!P66</f>
        <v>0</v>
      </c>
      <c r="EP65" s="33">
        <f>'16.KK_Rev'!S66</f>
        <v>0</v>
      </c>
      <c r="EQ65" s="33">
        <f>'17.PVH_Rev'!T66</f>
        <v>0</v>
      </c>
      <c r="ER65" s="33">
        <f>'18.KT_Rev'!R66</f>
        <v>0</v>
      </c>
      <c r="ES65" s="33">
        <f>'19.RT_Rev'!U66</f>
        <v>0</v>
      </c>
      <c r="ET65" s="33">
        <f>'20.MD_Rev'!Q66</f>
        <v>0</v>
      </c>
      <c r="EU65" s="33">
        <f>'21.BM_Rev'!U66</f>
        <v>0</v>
      </c>
      <c r="EV65" s="33">
        <f>'22.ST_Rev'!Q66</f>
        <v>0</v>
      </c>
      <c r="EW65" s="33">
        <f>'23.KE_Rev'!N66</f>
        <v>0</v>
      </c>
      <c r="EX65" s="33">
        <f>'24.PL_Rev'!N66</f>
        <v>0</v>
      </c>
      <c r="EY65" s="33">
        <f>'25.OM_Rev'!Q66</f>
        <v>0</v>
      </c>
    </row>
    <row r="66" spans="1:155" s="2" customFormat="1" ht="21.75" x14ac:dyDescent="0.65">
      <c r="A66" s="13">
        <v>13</v>
      </c>
      <c r="B66" s="13"/>
      <c r="C66" s="13"/>
      <c r="D66" s="9" t="s">
        <v>94</v>
      </c>
      <c r="E66" s="34" t="s">
        <v>109</v>
      </c>
      <c r="F66" s="33">
        <f t="shared" si="0"/>
        <v>0</v>
      </c>
      <c r="G66" s="33">
        <f>'02.PP_Rev'!F67</f>
        <v>0</v>
      </c>
      <c r="H66" s="33">
        <f>'03.KD_Rev'!F67</f>
        <v>0</v>
      </c>
      <c r="I66" s="33">
        <f>'04.KC_Rev'!F67</f>
        <v>0</v>
      </c>
      <c r="J66" s="33">
        <f>'05.BT_Rev'!F67</f>
        <v>0</v>
      </c>
      <c r="K66" s="33">
        <f>'06.PV_Rev'!F67</f>
        <v>0</v>
      </c>
      <c r="L66" s="33">
        <f>'07.SR_Rev'!F67</f>
        <v>0</v>
      </c>
      <c r="M66" s="33">
        <f>'08.KT_Rev'!F67</f>
        <v>0</v>
      </c>
      <c r="N66" s="33">
        <f>'09.TK_Rev'!F67</f>
        <v>0</v>
      </c>
      <c r="O66" s="33">
        <f>'10.SV_Rev'!F67</f>
        <v>0</v>
      </c>
      <c r="P66" s="33">
        <f>'11.PS_Rev'!F67</f>
        <v>0</v>
      </c>
      <c r="Q66" s="33">
        <f>'12.KCh_Rev'!F67</f>
        <v>0</v>
      </c>
      <c r="R66" s="33">
        <f>'13.KS_Rev'!F67</f>
        <v>0</v>
      </c>
      <c r="S66" s="33">
        <f>'14.KP_Rev'!F67</f>
        <v>0</v>
      </c>
      <c r="T66" s="33">
        <f>'15.PSH_Rev'!F67</f>
        <v>0</v>
      </c>
      <c r="U66" s="33">
        <f>'16.KK_Rev'!F67</f>
        <v>0</v>
      </c>
      <c r="V66" s="33">
        <f>'17.PVH_Rev'!F67</f>
        <v>0</v>
      </c>
      <c r="W66" s="33">
        <f>'18.KT_Rev'!F67</f>
        <v>0</v>
      </c>
      <c r="X66" s="33">
        <f>'19.RT_Rev'!F67</f>
        <v>0</v>
      </c>
      <c r="Y66" s="33">
        <f>'20.MD_Rev'!F67</f>
        <v>0</v>
      </c>
      <c r="Z66" s="33">
        <f>'21.BM_Rev'!F67</f>
        <v>0</v>
      </c>
      <c r="AA66" s="33">
        <f>'22.ST_Rev'!F67</f>
        <v>0</v>
      </c>
      <c r="AB66" s="33">
        <f>'23.KE_Rev'!F67</f>
        <v>0</v>
      </c>
      <c r="AC66" s="33">
        <f>'24.PL_Rev'!F67</f>
        <v>0</v>
      </c>
      <c r="AD66" s="33">
        <f>'25.OM_Rev'!F67</f>
        <v>0</v>
      </c>
      <c r="AE66" s="33">
        <f t="shared" si="1"/>
        <v>0</v>
      </c>
      <c r="AF66" s="33">
        <f>'02.PP_Rev'!G67</f>
        <v>0</v>
      </c>
      <c r="AG66" s="33">
        <f>'03.KD_Rev'!G67</f>
        <v>0</v>
      </c>
      <c r="AH66" s="33">
        <f>'04.KC_Rev'!G67</f>
        <v>0</v>
      </c>
      <c r="AI66" s="33">
        <f>'05.BT_Rev'!G67</f>
        <v>0</v>
      </c>
      <c r="AJ66" s="33">
        <f>'06.PV_Rev'!G67</f>
        <v>0</v>
      </c>
      <c r="AK66" s="33">
        <f>'07.SR_Rev'!G67</f>
        <v>0</v>
      </c>
      <c r="AL66" s="33">
        <f>'08.KT_Rev'!G67</f>
        <v>0</v>
      </c>
      <c r="AM66" s="33">
        <f>'09.TK_Rev'!G67</f>
        <v>0</v>
      </c>
      <c r="AN66" s="33">
        <f>'10.SV_Rev'!G67</f>
        <v>0</v>
      </c>
      <c r="AO66" s="33">
        <f>'11.PS_Rev'!G67</f>
        <v>0</v>
      </c>
      <c r="AP66" s="33">
        <f>'12.KCh_Rev'!G67</f>
        <v>0</v>
      </c>
      <c r="AQ66" s="33">
        <f>'13.KS_Rev'!G67</f>
        <v>0</v>
      </c>
      <c r="AR66" s="33">
        <f>'14.KP_Rev'!G67</f>
        <v>0</v>
      </c>
      <c r="AS66" s="33">
        <f>'15.PSH_Rev'!G67</f>
        <v>0</v>
      </c>
      <c r="AT66" s="33">
        <f>'16.KK_Rev'!G67</f>
        <v>0</v>
      </c>
      <c r="AU66" s="33">
        <f>'17.PVH_Rev'!G67</f>
        <v>0</v>
      </c>
      <c r="AV66" s="33">
        <f>'18.KT_Rev'!G67</f>
        <v>0</v>
      </c>
      <c r="AW66" s="33">
        <f>'19.RT_Rev'!G67</f>
        <v>0</v>
      </c>
      <c r="AX66" s="33">
        <f>'20.MD_Rev'!G67</f>
        <v>0</v>
      </c>
      <c r="AY66" s="33">
        <f>'21.BM_Rev'!G67</f>
        <v>0</v>
      </c>
      <c r="AZ66" s="33">
        <f>'22.ST_Rev'!G67</f>
        <v>0</v>
      </c>
      <c r="BA66" s="33">
        <f>'23.KE_Rev'!G67</f>
        <v>0</v>
      </c>
      <c r="BB66" s="33">
        <f>'24.PL_Rev'!G67</f>
        <v>0</v>
      </c>
      <c r="BC66" s="33">
        <f>'25.OM_Rev'!G67</f>
        <v>0</v>
      </c>
      <c r="BD66" s="33">
        <f t="shared" si="2"/>
        <v>0</v>
      </c>
      <c r="BE66" s="33">
        <f>'02.PP_Rev'!H67</f>
        <v>0</v>
      </c>
      <c r="BF66" s="33">
        <f>'03.KD_Rev'!H67</f>
        <v>0</v>
      </c>
      <c r="BG66" s="33">
        <f>'04.KC_Rev'!H67</f>
        <v>0</v>
      </c>
      <c r="BH66" s="33">
        <f>'05.BT_Rev'!H67</f>
        <v>0</v>
      </c>
      <c r="BI66" s="33">
        <f>'06.PV_Rev'!H67</f>
        <v>0</v>
      </c>
      <c r="BJ66" s="33">
        <f>'07.SR_Rev'!H67</f>
        <v>0</v>
      </c>
      <c r="BK66" s="33">
        <f>'08.KT_Rev'!H67</f>
        <v>0</v>
      </c>
      <c r="BL66" s="33">
        <f>'09.TK_Rev'!H67</f>
        <v>0</v>
      </c>
      <c r="BM66" s="33">
        <f>'10.SV_Rev'!H67</f>
        <v>0</v>
      </c>
      <c r="BN66" s="33">
        <f>'11.PS_Rev'!H67</f>
        <v>0</v>
      </c>
      <c r="BO66" s="33">
        <f>'12.KCh_Rev'!H67</f>
        <v>0</v>
      </c>
      <c r="BP66" s="33">
        <f>'13.KS_Rev'!H67</f>
        <v>0</v>
      </c>
      <c r="BQ66" s="33">
        <f>'14.KP_Rev'!H67</f>
        <v>0</v>
      </c>
      <c r="BR66" s="33">
        <f>'15.PSH_Rev'!H67</f>
        <v>0</v>
      </c>
      <c r="BS66" s="33">
        <f>'16.KK_Rev'!H67</f>
        <v>0</v>
      </c>
      <c r="BT66" s="33">
        <f>'17.PVH_Rev'!H67</f>
        <v>0</v>
      </c>
      <c r="BU66" s="33">
        <f>'18.KT_Rev'!H67</f>
        <v>0</v>
      </c>
      <c r="BV66" s="33">
        <f>'19.RT_Rev'!H67</f>
        <v>0</v>
      </c>
      <c r="BW66" s="33">
        <f>'20.MD_Rev'!H67</f>
        <v>0</v>
      </c>
      <c r="BX66" s="33">
        <f>'21.BM_Rev'!H67</f>
        <v>0</v>
      </c>
      <c r="BY66" s="33">
        <f>'22.ST_Rev'!H67</f>
        <v>0</v>
      </c>
      <c r="BZ66" s="33">
        <f>'23.KE_Rev'!H67</f>
        <v>0</v>
      </c>
      <c r="CA66" s="33">
        <f>'24.PL_Rev'!H67</f>
        <v>0</v>
      </c>
      <c r="CB66" s="33">
        <f>'25.OM_Rev'!H67</f>
        <v>0</v>
      </c>
      <c r="CC66" s="33">
        <f t="shared" si="3"/>
        <v>0</v>
      </c>
      <c r="CD66" s="33">
        <f>'02.PP_Rev'!I67</f>
        <v>0</v>
      </c>
      <c r="CE66" s="33">
        <f>'03.KD_Rev'!I67</f>
        <v>0</v>
      </c>
      <c r="CF66" s="33">
        <f>'04.KC_Rev'!I67</f>
        <v>0</v>
      </c>
      <c r="CG66" s="33">
        <f>'05.BT_Rev'!I67</f>
        <v>0</v>
      </c>
      <c r="CH66" s="33">
        <f>'06.PV_Rev'!I67</f>
        <v>0</v>
      </c>
      <c r="CI66" s="33">
        <f>'07.SR_Rev'!I67</f>
        <v>0</v>
      </c>
      <c r="CJ66" s="33">
        <f>'08.KT_Rev'!I67</f>
        <v>0</v>
      </c>
      <c r="CK66" s="33">
        <f>'09.TK_Rev'!I67</f>
        <v>0</v>
      </c>
      <c r="CL66" s="33">
        <f>'10.SV_Rev'!I67</f>
        <v>0</v>
      </c>
      <c r="CM66" s="33">
        <f>'11.PS_Rev'!I67</f>
        <v>0</v>
      </c>
      <c r="CN66" s="33">
        <f>'12.KCh_Rev'!I67</f>
        <v>0</v>
      </c>
      <c r="CO66" s="33">
        <f>'13.KS_Rev'!I67</f>
        <v>0</v>
      </c>
      <c r="CP66" s="33">
        <f>'14.KP_Rev'!I67</f>
        <v>0</v>
      </c>
      <c r="CQ66" s="33">
        <f>'15.PSH_Rev'!I67</f>
        <v>0</v>
      </c>
      <c r="CR66" s="33">
        <f>'16.KK_Rev'!I67</f>
        <v>0</v>
      </c>
      <c r="CS66" s="33">
        <f>'17.PVH_Rev'!I67</f>
        <v>0</v>
      </c>
      <c r="CT66" s="33">
        <f>'18.KT_Rev'!I67</f>
        <v>0</v>
      </c>
      <c r="CU66" s="33">
        <f>'19.RT_Rev'!I67</f>
        <v>0</v>
      </c>
      <c r="CV66" s="33">
        <f>'20.MD_Rev'!I67</f>
        <v>0</v>
      </c>
      <c r="CW66" s="33">
        <f>'21.BM_Rev'!I67</f>
        <v>0</v>
      </c>
      <c r="CX66" s="33">
        <f>'22.ST_Rev'!I67</f>
        <v>0</v>
      </c>
      <c r="CY66" s="33">
        <f>'23.KE_Rev'!I67</f>
        <v>0</v>
      </c>
      <c r="CZ66" s="33">
        <f>'24.PL_Rev'!I67</f>
        <v>0</v>
      </c>
      <c r="DA66" s="33">
        <f>'25.OM_Rev'!I67</f>
        <v>0</v>
      </c>
      <c r="DB66" s="33">
        <f t="shared" si="4"/>
        <v>0</v>
      </c>
      <c r="DC66" s="33">
        <f>'02.PP_Rev'!U67</f>
        <v>0</v>
      </c>
      <c r="DD66" s="33">
        <f>'03.KD_Rev'!V67</f>
        <v>0</v>
      </c>
      <c r="DE66" s="33">
        <f>'04.KC_Rev'!AB67</f>
        <v>0</v>
      </c>
      <c r="DF66" s="33">
        <f>'05.BT_Rev'!Y67</f>
        <v>0</v>
      </c>
      <c r="DG66" s="33">
        <f>'06.PV_Rev'!X67</f>
        <v>0</v>
      </c>
      <c r="DH66" s="33">
        <f>'07.SR_Rev'!W67</f>
        <v>0</v>
      </c>
      <c r="DI66" s="33">
        <f>'08.KT_Rev'!S67</f>
        <v>0</v>
      </c>
      <c r="DJ66" s="33">
        <f>'09.TK_Rev'!U67</f>
        <v>0</v>
      </c>
      <c r="DK66" s="33">
        <f>'10.SV_Rev'!S67</f>
        <v>0</v>
      </c>
      <c r="DL66" s="33">
        <f>'11.PS_Rev'!Q67</f>
        <v>0</v>
      </c>
      <c r="DM66" s="33">
        <f>'12.KCh_Rev'!S67</f>
        <v>0</v>
      </c>
      <c r="DN66" s="33">
        <f>'13.KS_Rev'!S67</f>
        <v>0</v>
      </c>
      <c r="DO66" s="33">
        <f>'14.KP_Rev'!S67</f>
        <v>0</v>
      </c>
      <c r="DP66" s="33">
        <f>'15.PSH_Rev'!O67</f>
        <v>0</v>
      </c>
      <c r="DQ66" s="33">
        <f>'16.KK_Rev'!R67</f>
        <v>0</v>
      </c>
      <c r="DR66" s="33">
        <f>'17.PVH_Rev'!S67</f>
        <v>0</v>
      </c>
      <c r="DS66" s="33">
        <f>'18.KT_Rev'!Q67</f>
        <v>0</v>
      </c>
      <c r="DT66" s="33">
        <f>'19.RT_Rev'!T67</f>
        <v>0</v>
      </c>
      <c r="DU66" s="33">
        <f>'20.MD_Rev'!P67</f>
        <v>0</v>
      </c>
      <c r="DV66" s="33">
        <f>'21.BM_Rev'!T67</f>
        <v>0</v>
      </c>
      <c r="DW66" s="33">
        <f>'22.ST_Rev'!P67</f>
        <v>0</v>
      </c>
      <c r="DX66" s="33">
        <f>'23.KE_Rev'!M67</f>
        <v>0</v>
      </c>
      <c r="DY66" s="33">
        <f>'24.PL_Rev'!M67</f>
        <v>0</v>
      </c>
      <c r="DZ66" s="33">
        <f>'25.OM_Rev'!P67</f>
        <v>0</v>
      </c>
      <c r="EA66" s="33">
        <f t="shared" si="5"/>
        <v>0</v>
      </c>
      <c r="EB66" s="33">
        <f>'02.PP_Rev'!AG67</f>
        <v>0</v>
      </c>
      <c r="EC66" s="33">
        <f>'03.KD_Rev'!W67</f>
        <v>0</v>
      </c>
      <c r="ED66" s="33">
        <f>'04.KC_Rev'!AC67</f>
        <v>0</v>
      </c>
      <c r="EE66" s="33">
        <f>'05.BT_Rev'!Z67</f>
        <v>0</v>
      </c>
      <c r="EF66" s="33">
        <f>'06.PV_Rev'!Y67</f>
        <v>0</v>
      </c>
      <c r="EG66" s="33">
        <f>'07.SR_Rev'!X67</f>
        <v>0</v>
      </c>
      <c r="EH66" s="33">
        <f>'08.KT_Rev'!T67</f>
        <v>0</v>
      </c>
      <c r="EI66" s="33">
        <f>'09.TK_Rev'!V67</f>
        <v>0</v>
      </c>
      <c r="EJ66" s="33">
        <f>'10.SV_Rev'!T67</f>
        <v>0</v>
      </c>
      <c r="EK66" s="33">
        <f>'11.PS_Rev'!R67</f>
        <v>0</v>
      </c>
      <c r="EL66" s="33">
        <f>'12.KCh_Rev'!T67</f>
        <v>0</v>
      </c>
      <c r="EM66" s="33">
        <f>'13.KS_Rev'!T67</f>
        <v>0</v>
      </c>
      <c r="EN66" s="33">
        <f>'14.KP_Rev'!T67</f>
        <v>0</v>
      </c>
      <c r="EO66" s="33">
        <f>'15.PSH_Rev'!P67</f>
        <v>0</v>
      </c>
      <c r="EP66" s="33">
        <f>'16.KK_Rev'!S67</f>
        <v>0</v>
      </c>
      <c r="EQ66" s="33">
        <f>'17.PVH_Rev'!T67</f>
        <v>0</v>
      </c>
      <c r="ER66" s="33">
        <f>'18.KT_Rev'!R67</f>
        <v>0</v>
      </c>
      <c r="ES66" s="33">
        <f>'19.RT_Rev'!U67</f>
        <v>0</v>
      </c>
      <c r="ET66" s="33">
        <f>'20.MD_Rev'!Q67</f>
        <v>0</v>
      </c>
      <c r="EU66" s="33">
        <f>'21.BM_Rev'!U67</f>
        <v>0</v>
      </c>
      <c r="EV66" s="33">
        <f>'22.ST_Rev'!Q67</f>
        <v>0</v>
      </c>
      <c r="EW66" s="33">
        <f>'23.KE_Rev'!N67</f>
        <v>0</v>
      </c>
      <c r="EX66" s="33">
        <f>'24.PL_Rev'!N67</f>
        <v>0</v>
      </c>
      <c r="EY66" s="33">
        <f>'25.OM_Rev'!Q67</f>
        <v>0</v>
      </c>
    </row>
    <row r="67" spans="1:155" ht="21.75" x14ac:dyDescent="0.65">
      <c r="A67" s="13"/>
      <c r="B67" s="14">
        <v>131</v>
      </c>
      <c r="C67" s="14"/>
      <c r="D67" s="10" t="s">
        <v>95</v>
      </c>
      <c r="E67" s="5" t="s">
        <v>107</v>
      </c>
      <c r="F67" s="33">
        <f t="shared" si="0"/>
        <v>0</v>
      </c>
      <c r="G67" s="33">
        <f>'02.PP_Rev'!F68</f>
        <v>0</v>
      </c>
      <c r="H67" s="33">
        <f>'03.KD_Rev'!F68</f>
        <v>0</v>
      </c>
      <c r="I67" s="33">
        <f>'04.KC_Rev'!F68</f>
        <v>0</v>
      </c>
      <c r="J67" s="33">
        <f>'05.BT_Rev'!F68</f>
        <v>0</v>
      </c>
      <c r="K67" s="33">
        <f>'06.PV_Rev'!F68</f>
        <v>0</v>
      </c>
      <c r="L67" s="33">
        <f>'07.SR_Rev'!F68</f>
        <v>0</v>
      </c>
      <c r="M67" s="33">
        <f>'08.KT_Rev'!F68</f>
        <v>0</v>
      </c>
      <c r="N67" s="33">
        <f>'09.TK_Rev'!F68</f>
        <v>0</v>
      </c>
      <c r="O67" s="33">
        <f>'10.SV_Rev'!F68</f>
        <v>0</v>
      </c>
      <c r="P67" s="33">
        <f>'11.PS_Rev'!F68</f>
        <v>0</v>
      </c>
      <c r="Q67" s="33">
        <f>'12.KCh_Rev'!F68</f>
        <v>0</v>
      </c>
      <c r="R67" s="33">
        <f>'13.KS_Rev'!F68</f>
        <v>0</v>
      </c>
      <c r="S67" s="33">
        <f>'14.KP_Rev'!F68</f>
        <v>0</v>
      </c>
      <c r="T67" s="33">
        <f>'15.PSH_Rev'!F68</f>
        <v>0</v>
      </c>
      <c r="U67" s="33">
        <f>'16.KK_Rev'!F68</f>
        <v>0</v>
      </c>
      <c r="V67" s="33">
        <f>'17.PVH_Rev'!F68</f>
        <v>0</v>
      </c>
      <c r="W67" s="33">
        <f>'18.KT_Rev'!F68</f>
        <v>0</v>
      </c>
      <c r="X67" s="33">
        <f>'19.RT_Rev'!F68</f>
        <v>0</v>
      </c>
      <c r="Y67" s="33">
        <f>'20.MD_Rev'!F68</f>
        <v>0</v>
      </c>
      <c r="Z67" s="33">
        <f>'21.BM_Rev'!F68</f>
        <v>0</v>
      </c>
      <c r="AA67" s="33">
        <f>'22.ST_Rev'!F68</f>
        <v>0</v>
      </c>
      <c r="AB67" s="33">
        <f>'23.KE_Rev'!F68</f>
        <v>0</v>
      </c>
      <c r="AC67" s="33">
        <f>'24.PL_Rev'!F68</f>
        <v>0</v>
      </c>
      <c r="AD67" s="33">
        <f>'25.OM_Rev'!F68</f>
        <v>0</v>
      </c>
      <c r="AE67" s="33">
        <f t="shared" si="1"/>
        <v>0</v>
      </c>
      <c r="AF67" s="33">
        <f>'02.PP_Rev'!G68</f>
        <v>0</v>
      </c>
      <c r="AG67" s="33">
        <f>'03.KD_Rev'!G68</f>
        <v>0</v>
      </c>
      <c r="AH67" s="33">
        <f>'04.KC_Rev'!G68</f>
        <v>0</v>
      </c>
      <c r="AI67" s="33">
        <f>'05.BT_Rev'!G68</f>
        <v>0</v>
      </c>
      <c r="AJ67" s="33">
        <f>'06.PV_Rev'!G68</f>
        <v>0</v>
      </c>
      <c r="AK67" s="33">
        <f>'07.SR_Rev'!G68</f>
        <v>0</v>
      </c>
      <c r="AL67" s="33">
        <f>'08.KT_Rev'!G68</f>
        <v>0</v>
      </c>
      <c r="AM67" s="33">
        <f>'09.TK_Rev'!G68</f>
        <v>0</v>
      </c>
      <c r="AN67" s="33">
        <f>'10.SV_Rev'!G68</f>
        <v>0</v>
      </c>
      <c r="AO67" s="33">
        <f>'11.PS_Rev'!G68</f>
        <v>0</v>
      </c>
      <c r="AP67" s="33">
        <f>'12.KCh_Rev'!G68</f>
        <v>0</v>
      </c>
      <c r="AQ67" s="33">
        <f>'13.KS_Rev'!G68</f>
        <v>0</v>
      </c>
      <c r="AR67" s="33">
        <f>'14.KP_Rev'!G68</f>
        <v>0</v>
      </c>
      <c r="AS67" s="33">
        <f>'15.PSH_Rev'!G68</f>
        <v>0</v>
      </c>
      <c r="AT67" s="33">
        <f>'16.KK_Rev'!G68</f>
        <v>0</v>
      </c>
      <c r="AU67" s="33">
        <f>'17.PVH_Rev'!G68</f>
        <v>0</v>
      </c>
      <c r="AV67" s="33">
        <f>'18.KT_Rev'!G68</f>
        <v>0</v>
      </c>
      <c r="AW67" s="33">
        <f>'19.RT_Rev'!G68</f>
        <v>0</v>
      </c>
      <c r="AX67" s="33">
        <f>'20.MD_Rev'!G68</f>
        <v>0</v>
      </c>
      <c r="AY67" s="33">
        <f>'21.BM_Rev'!G68</f>
        <v>0</v>
      </c>
      <c r="AZ67" s="33">
        <f>'22.ST_Rev'!G68</f>
        <v>0</v>
      </c>
      <c r="BA67" s="33">
        <f>'23.KE_Rev'!G68</f>
        <v>0</v>
      </c>
      <c r="BB67" s="33">
        <f>'24.PL_Rev'!G68</f>
        <v>0</v>
      </c>
      <c r="BC67" s="33">
        <f>'25.OM_Rev'!G68</f>
        <v>0</v>
      </c>
      <c r="BD67" s="33">
        <f t="shared" si="2"/>
        <v>0</v>
      </c>
      <c r="BE67" s="33">
        <f>'02.PP_Rev'!H68</f>
        <v>0</v>
      </c>
      <c r="BF67" s="33">
        <f>'03.KD_Rev'!H68</f>
        <v>0</v>
      </c>
      <c r="BG67" s="33">
        <f>'04.KC_Rev'!H68</f>
        <v>0</v>
      </c>
      <c r="BH67" s="33">
        <f>'05.BT_Rev'!H68</f>
        <v>0</v>
      </c>
      <c r="BI67" s="33">
        <f>'06.PV_Rev'!H68</f>
        <v>0</v>
      </c>
      <c r="BJ67" s="33">
        <f>'07.SR_Rev'!H68</f>
        <v>0</v>
      </c>
      <c r="BK67" s="33">
        <f>'08.KT_Rev'!H68</f>
        <v>0</v>
      </c>
      <c r="BL67" s="33">
        <f>'09.TK_Rev'!H68</f>
        <v>0</v>
      </c>
      <c r="BM67" s="33">
        <f>'10.SV_Rev'!H68</f>
        <v>0</v>
      </c>
      <c r="BN67" s="33">
        <f>'11.PS_Rev'!H68</f>
        <v>0</v>
      </c>
      <c r="BO67" s="33">
        <f>'12.KCh_Rev'!H68</f>
        <v>0</v>
      </c>
      <c r="BP67" s="33">
        <f>'13.KS_Rev'!H68</f>
        <v>0</v>
      </c>
      <c r="BQ67" s="33">
        <f>'14.KP_Rev'!H68</f>
        <v>0</v>
      </c>
      <c r="BR67" s="33">
        <f>'15.PSH_Rev'!H68</f>
        <v>0</v>
      </c>
      <c r="BS67" s="33">
        <f>'16.KK_Rev'!H68</f>
        <v>0</v>
      </c>
      <c r="BT67" s="33">
        <f>'17.PVH_Rev'!H68</f>
        <v>0</v>
      </c>
      <c r="BU67" s="33">
        <f>'18.KT_Rev'!H68</f>
        <v>0</v>
      </c>
      <c r="BV67" s="33">
        <f>'19.RT_Rev'!H68</f>
        <v>0</v>
      </c>
      <c r="BW67" s="33">
        <f>'20.MD_Rev'!H68</f>
        <v>0</v>
      </c>
      <c r="BX67" s="33">
        <f>'21.BM_Rev'!H68</f>
        <v>0</v>
      </c>
      <c r="BY67" s="33">
        <f>'22.ST_Rev'!H68</f>
        <v>0</v>
      </c>
      <c r="BZ67" s="33">
        <f>'23.KE_Rev'!H68</f>
        <v>0</v>
      </c>
      <c r="CA67" s="33">
        <f>'24.PL_Rev'!H68</f>
        <v>0</v>
      </c>
      <c r="CB67" s="33">
        <f>'25.OM_Rev'!H68</f>
        <v>0</v>
      </c>
      <c r="CC67" s="33">
        <f t="shared" si="3"/>
        <v>0</v>
      </c>
      <c r="CD67" s="33">
        <f>'02.PP_Rev'!I68</f>
        <v>0</v>
      </c>
      <c r="CE67" s="33">
        <f>'03.KD_Rev'!I68</f>
        <v>0</v>
      </c>
      <c r="CF67" s="33">
        <f>'04.KC_Rev'!I68</f>
        <v>0</v>
      </c>
      <c r="CG67" s="33">
        <f>'05.BT_Rev'!I68</f>
        <v>0</v>
      </c>
      <c r="CH67" s="33">
        <f>'06.PV_Rev'!I68</f>
        <v>0</v>
      </c>
      <c r="CI67" s="33">
        <f>'07.SR_Rev'!I68</f>
        <v>0</v>
      </c>
      <c r="CJ67" s="33">
        <f>'08.KT_Rev'!I68</f>
        <v>0</v>
      </c>
      <c r="CK67" s="33">
        <f>'09.TK_Rev'!I68</f>
        <v>0</v>
      </c>
      <c r="CL67" s="33">
        <f>'10.SV_Rev'!I68</f>
        <v>0</v>
      </c>
      <c r="CM67" s="33">
        <f>'11.PS_Rev'!I68</f>
        <v>0</v>
      </c>
      <c r="CN67" s="33">
        <f>'12.KCh_Rev'!I68</f>
        <v>0</v>
      </c>
      <c r="CO67" s="33">
        <f>'13.KS_Rev'!I68</f>
        <v>0</v>
      </c>
      <c r="CP67" s="33">
        <f>'14.KP_Rev'!I68</f>
        <v>0</v>
      </c>
      <c r="CQ67" s="33">
        <f>'15.PSH_Rev'!I68</f>
        <v>0</v>
      </c>
      <c r="CR67" s="33">
        <f>'16.KK_Rev'!I68</f>
        <v>0</v>
      </c>
      <c r="CS67" s="33">
        <f>'17.PVH_Rev'!I68</f>
        <v>0</v>
      </c>
      <c r="CT67" s="33">
        <f>'18.KT_Rev'!I68</f>
        <v>0</v>
      </c>
      <c r="CU67" s="33">
        <f>'19.RT_Rev'!I68</f>
        <v>0</v>
      </c>
      <c r="CV67" s="33">
        <f>'20.MD_Rev'!I68</f>
        <v>0</v>
      </c>
      <c r="CW67" s="33">
        <f>'21.BM_Rev'!I68</f>
        <v>0</v>
      </c>
      <c r="CX67" s="33">
        <f>'22.ST_Rev'!I68</f>
        <v>0</v>
      </c>
      <c r="CY67" s="33">
        <f>'23.KE_Rev'!I68</f>
        <v>0</v>
      </c>
      <c r="CZ67" s="33">
        <f>'24.PL_Rev'!I68</f>
        <v>0</v>
      </c>
      <c r="DA67" s="33">
        <f>'25.OM_Rev'!I68</f>
        <v>0</v>
      </c>
      <c r="DB67" s="33">
        <f t="shared" si="4"/>
        <v>0</v>
      </c>
      <c r="DC67" s="33">
        <f>'02.PP_Rev'!U68</f>
        <v>0</v>
      </c>
      <c r="DD67" s="33">
        <f>'03.KD_Rev'!V68</f>
        <v>0</v>
      </c>
      <c r="DE67" s="33">
        <f>'04.KC_Rev'!AB68</f>
        <v>0</v>
      </c>
      <c r="DF67" s="33">
        <f>'05.BT_Rev'!Y68</f>
        <v>0</v>
      </c>
      <c r="DG67" s="33">
        <f>'06.PV_Rev'!X68</f>
        <v>0</v>
      </c>
      <c r="DH67" s="33">
        <f>'07.SR_Rev'!W68</f>
        <v>0</v>
      </c>
      <c r="DI67" s="33">
        <f>'08.KT_Rev'!S68</f>
        <v>0</v>
      </c>
      <c r="DJ67" s="33">
        <f>'09.TK_Rev'!U68</f>
        <v>0</v>
      </c>
      <c r="DK67" s="33">
        <f>'10.SV_Rev'!S68</f>
        <v>0</v>
      </c>
      <c r="DL67" s="33">
        <f>'11.PS_Rev'!Q68</f>
        <v>0</v>
      </c>
      <c r="DM67" s="33">
        <f>'12.KCh_Rev'!S68</f>
        <v>0</v>
      </c>
      <c r="DN67" s="33">
        <f>'13.KS_Rev'!S68</f>
        <v>0</v>
      </c>
      <c r="DO67" s="33">
        <f>'14.KP_Rev'!S68</f>
        <v>0</v>
      </c>
      <c r="DP67" s="33">
        <f>'15.PSH_Rev'!O68</f>
        <v>0</v>
      </c>
      <c r="DQ67" s="33">
        <f>'16.KK_Rev'!R68</f>
        <v>0</v>
      </c>
      <c r="DR67" s="33">
        <f>'17.PVH_Rev'!S68</f>
        <v>0</v>
      </c>
      <c r="DS67" s="33">
        <f>'18.KT_Rev'!Q68</f>
        <v>0</v>
      </c>
      <c r="DT67" s="33">
        <f>'19.RT_Rev'!T68</f>
        <v>0</v>
      </c>
      <c r="DU67" s="33">
        <f>'20.MD_Rev'!P68</f>
        <v>0</v>
      </c>
      <c r="DV67" s="33">
        <f>'21.BM_Rev'!T68</f>
        <v>0</v>
      </c>
      <c r="DW67" s="33">
        <f>'22.ST_Rev'!P68</f>
        <v>0</v>
      </c>
      <c r="DX67" s="33">
        <f>'23.KE_Rev'!M68</f>
        <v>0</v>
      </c>
      <c r="DY67" s="33">
        <f>'24.PL_Rev'!M68</f>
        <v>0</v>
      </c>
      <c r="DZ67" s="33">
        <f>'25.OM_Rev'!P68</f>
        <v>0</v>
      </c>
      <c r="EA67" s="33">
        <f t="shared" si="5"/>
        <v>0</v>
      </c>
      <c r="EB67" s="33">
        <f>'02.PP_Rev'!AG68</f>
        <v>0</v>
      </c>
      <c r="EC67" s="33">
        <f>'03.KD_Rev'!W68</f>
        <v>0</v>
      </c>
      <c r="ED67" s="33">
        <f>'04.KC_Rev'!AC68</f>
        <v>0</v>
      </c>
      <c r="EE67" s="33">
        <f>'05.BT_Rev'!Z68</f>
        <v>0</v>
      </c>
      <c r="EF67" s="33">
        <f>'06.PV_Rev'!Y68</f>
        <v>0</v>
      </c>
      <c r="EG67" s="33">
        <f>'07.SR_Rev'!X68</f>
        <v>0</v>
      </c>
      <c r="EH67" s="33">
        <f>'08.KT_Rev'!T68</f>
        <v>0</v>
      </c>
      <c r="EI67" s="33">
        <f>'09.TK_Rev'!V68</f>
        <v>0</v>
      </c>
      <c r="EJ67" s="33">
        <f>'10.SV_Rev'!T68</f>
        <v>0</v>
      </c>
      <c r="EK67" s="33">
        <f>'11.PS_Rev'!R68</f>
        <v>0</v>
      </c>
      <c r="EL67" s="33">
        <f>'12.KCh_Rev'!T68</f>
        <v>0</v>
      </c>
      <c r="EM67" s="33">
        <f>'13.KS_Rev'!T68</f>
        <v>0</v>
      </c>
      <c r="EN67" s="33">
        <f>'14.KP_Rev'!T68</f>
        <v>0</v>
      </c>
      <c r="EO67" s="33">
        <f>'15.PSH_Rev'!P68</f>
        <v>0</v>
      </c>
      <c r="EP67" s="33">
        <f>'16.KK_Rev'!S68</f>
        <v>0</v>
      </c>
      <c r="EQ67" s="33">
        <f>'17.PVH_Rev'!T68</f>
        <v>0</v>
      </c>
      <c r="ER67" s="33">
        <f>'18.KT_Rev'!R68</f>
        <v>0</v>
      </c>
      <c r="ES67" s="33">
        <f>'19.RT_Rev'!U68</f>
        <v>0</v>
      </c>
      <c r="ET67" s="33">
        <f>'20.MD_Rev'!Q68</f>
        <v>0</v>
      </c>
      <c r="EU67" s="33">
        <f>'21.BM_Rev'!U68</f>
        <v>0</v>
      </c>
      <c r="EV67" s="33">
        <f>'22.ST_Rev'!Q68</f>
        <v>0</v>
      </c>
      <c r="EW67" s="33">
        <f>'23.KE_Rev'!N68</f>
        <v>0</v>
      </c>
      <c r="EX67" s="33">
        <f>'24.PL_Rev'!N68</f>
        <v>0</v>
      </c>
      <c r="EY67" s="33">
        <f>'25.OM_Rev'!Q68</f>
        <v>0</v>
      </c>
    </row>
    <row r="68" spans="1:155" s="2" customFormat="1" ht="21.75" x14ac:dyDescent="0.65">
      <c r="A68" s="65" t="s">
        <v>50</v>
      </c>
      <c r="B68" s="65"/>
      <c r="C68" s="65"/>
      <c r="D68" s="65"/>
      <c r="E68" s="34" t="s">
        <v>104</v>
      </c>
      <c r="F68" s="33">
        <f t="shared" si="0"/>
        <v>0</v>
      </c>
      <c r="G68" s="33">
        <f>'02.PP_Rev'!F69</f>
        <v>0</v>
      </c>
      <c r="H68" s="33">
        <f>'03.KD_Rev'!F69</f>
        <v>0</v>
      </c>
      <c r="I68" s="33">
        <f>'04.KC_Rev'!F69</f>
        <v>0</v>
      </c>
      <c r="J68" s="33">
        <f>'05.BT_Rev'!F69</f>
        <v>0</v>
      </c>
      <c r="K68" s="33">
        <f>'06.PV_Rev'!F69</f>
        <v>0</v>
      </c>
      <c r="L68" s="33">
        <f>'07.SR_Rev'!F69</f>
        <v>0</v>
      </c>
      <c r="M68" s="33">
        <f>'08.KT_Rev'!F69</f>
        <v>0</v>
      </c>
      <c r="N68" s="33">
        <f>'09.TK_Rev'!F69</f>
        <v>0</v>
      </c>
      <c r="O68" s="33">
        <f>'10.SV_Rev'!F69</f>
        <v>0</v>
      </c>
      <c r="P68" s="33">
        <f>'11.PS_Rev'!F69</f>
        <v>0</v>
      </c>
      <c r="Q68" s="33">
        <f>'12.KCh_Rev'!F69</f>
        <v>0</v>
      </c>
      <c r="R68" s="33">
        <f>'13.KS_Rev'!F69</f>
        <v>0</v>
      </c>
      <c r="S68" s="33">
        <f>'14.KP_Rev'!F69</f>
        <v>0</v>
      </c>
      <c r="T68" s="33">
        <f>'15.PSH_Rev'!F69</f>
        <v>0</v>
      </c>
      <c r="U68" s="33">
        <f>'16.KK_Rev'!F69</f>
        <v>0</v>
      </c>
      <c r="V68" s="33">
        <f>'17.PVH_Rev'!F69</f>
        <v>0</v>
      </c>
      <c r="W68" s="33">
        <f>'18.KT_Rev'!F69</f>
        <v>0</v>
      </c>
      <c r="X68" s="33">
        <f>'19.RT_Rev'!F69</f>
        <v>0</v>
      </c>
      <c r="Y68" s="33">
        <f>'20.MD_Rev'!F69</f>
        <v>0</v>
      </c>
      <c r="Z68" s="33">
        <f>'21.BM_Rev'!F69</f>
        <v>0</v>
      </c>
      <c r="AA68" s="33">
        <f>'22.ST_Rev'!F69</f>
        <v>0</v>
      </c>
      <c r="AB68" s="33">
        <f>'23.KE_Rev'!F69</f>
        <v>0</v>
      </c>
      <c r="AC68" s="33">
        <f>'24.PL_Rev'!F69</f>
        <v>0</v>
      </c>
      <c r="AD68" s="33">
        <f>'25.OM_Rev'!F69</f>
        <v>0</v>
      </c>
      <c r="AE68" s="33">
        <f t="shared" si="1"/>
        <v>0</v>
      </c>
      <c r="AF68" s="33">
        <f>'02.PP_Rev'!G69</f>
        <v>0</v>
      </c>
      <c r="AG68" s="33">
        <f>'03.KD_Rev'!G69</f>
        <v>0</v>
      </c>
      <c r="AH68" s="33">
        <f>'04.KC_Rev'!G69</f>
        <v>0</v>
      </c>
      <c r="AI68" s="33">
        <f>'05.BT_Rev'!G69</f>
        <v>0</v>
      </c>
      <c r="AJ68" s="33">
        <f>'06.PV_Rev'!G69</f>
        <v>0</v>
      </c>
      <c r="AK68" s="33">
        <f>'07.SR_Rev'!G69</f>
        <v>0</v>
      </c>
      <c r="AL68" s="33">
        <f>'08.KT_Rev'!G69</f>
        <v>0</v>
      </c>
      <c r="AM68" s="33">
        <f>'09.TK_Rev'!G69</f>
        <v>0</v>
      </c>
      <c r="AN68" s="33">
        <f>'10.SV_Rev'!G69</f>
        <v>0</v>
      </c>
      <c r="AO68" s="33">
        <f>'11.PS_Rev'!G69</f>
        <v>0</v>
      </c>
      <c r="AP68" s="33">
        <f>'12.KCh_Rev'!G69</f>
        <v>0</v>
      </c>
      <c r="AQ68" s="33">
        <f>'13.KS_Rev'!G69</f>
        <v>0</v>
      </c>
      <c r="AR68" s="33">
        <f>'14.KP_Rev'!G69</f>
        <v>0</v>
      </c>
      <c r="AS68" s="33">
        <f>'15.PSH_Rev'!G69</f>
        <v>0</v>
      </c>
      <c r="AT68" s="33">
        <f>'16.KK_Rev'!G69</f>
        <v>0</v>
      </c>
      <c r="AU68" s="33">
        <f>'17.PVH_Rev'!G69</f>
        <v>0</v>
      </c>
      <c r="AV68" s="33">
        <f>'18.KT_Rev'!G69</f>
        <v>0</v>
      </c>
      <c r="AW68" s="33">
        <f>'19.RT_Rev'!G69</f>
        <v>0</v>
      </c>
      <c r="AX68" s="33">
        <f>'20.MD_Rev'!G69</f>
        <v>0</v>
      </c>
      <c r="AY68" s="33">
        <f>'21.BM_Rev'!G69</f>
        <v>0</v>
      </c>
      <c r="AZ68" s="33">
        <f>'22.ST_Rev'!G69</f>
        <v>0</v>
      </c>
      <c r="BA68" s="33">
        <f>'23.KE_Rev'!G69</f>
        <v>0</v>
      </c>
      <c r="BB68" s="33">
        <f>'24.PL_Rev'!G69</f>
        <v>0</v>
      </c>
      <c r="BC68" s="33">
        <f>'25.OM_Rev'!G69</f>
        <v>0</v>
      </c>
      <c r="BD68" s="33">
        <f t="shared" si="2"/>
        <v>0</v>
      </c>
      <c r="BE68" s="33">
        <f>'02.PP_Rev'!H69</f>
        <v>0</v>
      </c>
      <c r="BF68" s="33">
        <f>'03.KD_Rev'!H69</f>
        <v>0</v>
      </c>
      <c r="BG68" s="33">
        <f>'04.KC_Rev'!H69</f>
        <v>0</v>
      </c>
      <c r="BH68" s="33">
        <f>'05.BT_Rev'!H69</f>
        <v>0</v>
      </c>
      <c r="BI68" s="33">
        <f>'06.PV_Rev'!H69</f>
        <v>0</v>
      </c>
      <c r="BJ68" s="33">
        <f>'07.SR_Rev'!H69</f>
        <v>0</v>
      </c>
      <c r="BK68" s="33">
        <f>'08.KT_Rev'!H69</f>
        <v>0</v>
      </c>
      <c r="BL68" s="33">
        <f>'09.TK_Rev'!H69</f>
        <v>0</v>
      </c>
      <c r="BM68" s="33">
        <f>'10.SV_Rev'!H69</f>
        <v>0</v>
      </c>
      <c r="BN68" s="33">
        <f>'11.PS_Rev'!H69</f>
        <v>0</v>
      </c>
      <c r="BO68" s="33">
        <f>'12.KCh_Rev'!H69</f>
        <v>0</v>
      </c>
      <c r="BP68" s="33">
        <f>'13.KS_Rev'!H69</f>
        <v>0</v>
      </c>
      <c r="BQ68" s="33">
        <f>'14.KP_Rev'!H69</f>
        <v>0</v>
      </c>
      <c r="BR68" s="33">
        <f>'15.PSH_Rev'!H69</f>
        <v>0</v>
      </c>
      <c r="BS68" s="33">
        <f>'16.KK_Rev'!H69</f>
        <v>0</v>
      </c>
      <c r="BT68" s="33">
        <f>'17.PVH_Rev'!H69</f>
        <v>0</v>
      </c>
      <c r="BU68" s="33">
        <f>'18.KT_Rev'!H69</f>
        <v>0</v>
      </c>
      <c r="BV68" s="33">
        <f>'19.RT_Rev'!H69</f>
        <v>0</v>
      </c>
      <c r="BW68" s="33">
        <f>'20.MD_Rev'!H69</f>
        <v>0</v>
      </c>
      <c r="BX68" s="33">
        <f>'21.BM_Rev'!H69</f>
        <v>0</v>
      </c>
      <c r="BY68" s="33">
        <f>'22.ST_Rev'!H69</f>
        <v>0</v>
      </c>
      <c r="BZ68" s="33">
        <f>'23.KE_Rev'!H69</f>
        <v>0</v>
      </c>
      <c r="CA68" s="33">
        <f>'24.PL_Rev'!H69</f>
        <v>0</v>
      </c>
      <c r="CB68" s="33">
        <f>'25.OM_Rev'!H69</f>
        <v>0</v>
      </c>
      <c r="CC68" s="33">
        <f t="shared" si="3"/>
        <v>0</v>
      </c>
      <c r="CD68" s="33">
        <f>'02.PP_Rev'!I69</f>
        <v>0</v>
      </c>
      <c r="CE68" s="33">
        <f>'03.KD_Rev'!I69</f>
        <v>0</v>
      </c>
      <c r="CF68" s="33">
        <f>'04.KC_Rev'!I69</f>
        <v>0</v>
      </c>
      <c r="CG68" s="33">
        <f>'05.BT_Rev'!I69</f>
        <v>0</v>
      </c>
      <c r="CH68" s="33">
        <f>'06.PV_Rev'!I69</f>
        <v>0</v>
      </c>
      <c r="CI68" s="33">
        <f>'07.SR_Rev'!I69</f>
        <v>0</v>
      </c>
      <c r="CJ68" s="33">
        <f>'08.KT_Rev'!I69</f>
        <v>0</v>
      </c>
      <c r="CK68" s="33">
        <f>'09.TK_Rev'!I69</f>
        <v>0</v>
      </c>
      <c r="CL68" s="33">
        <f>'10.SV_Rev'!I69</f>
        <v>0</v>
      </c>
      <c r="CM68" s="33">
        <f>'11.PS_Rev'!I69</f>
        <v>0</v>
      </c>
      <c r="CN68" s="33">
        <f>'12.KCh_Rev'!I69</f>
        <v>0</v>
      </c>
      <c r="CO68" s="33">
        <f>'13.KS_Rev'!I69</f>
        <v>0</v>
      </c>
      <c r="CP68" s="33">
        <f>'14.KP_Rev'!I69</f>
        <v>0</v>
      </c>
      <c r="CQ68" s="33">
        <f>'15.PSH_Rev'!I69</f>
        <v>0</v>
      </c>
      <c r="CR68" s="33">
        <f>'16.KK_Rev'!I69</f>
        <v>0</v>
      </c>
      <c r="CS68" s="33">
        <f>'17.PVH_Rev'!I69</f>
        <v>0</v>
      </c>
      <c r="CT68" s="33">
        <f>'18.KT_Rev'!I69</f>
        <v>0</v>
      </c>
      <c r="CU68" s="33">
        <f>'19.RT_Rev'!I69</f>
        <v>0</v>
      </c>
      <c r="CV68" s="33">
        <f>'20.MD_Rev'!I69</f>
        <v>0</v>
      </c>
      <c r="CW68" s="33">
        <f>'21.BM_Rev'!I69</f>
        <v>0</v>
      </c>
      <c r="CX68" s="33">
        <f>'22.ST_Rev'!I69</f>
        <v>0</v>
      </c>
      <c r="CY68" s="33">
        <f>'23.KE_Rev'!I69</f>
        <v>0</v>
      </c>
      <c r="CZ68" s="33">
        <f>'24.PL_Rev'!I69</f>
        <v>0</v>
      </c>
      <c r="DA68" s="33">
        <f>'25.OM_Rev'!I69</f>
        <v>0</v>
      </c>
      <c r="DB68" s="33">
        <f t="shared" si="4"/>
        <v>0</v>
      </c>
      <c r="DC68" s="33">
        <f>'02.PP_Rev'!U69</f>
        <v>0</v>
      </c>
      <c r="DD68" s="33">
        <f>'03.KD_Rev'!V69</f>
        <v>0</v>
      </c>
      <c r="DE68" s="33">
        <f>'04.KC_Rev'!AB69</f>
        <v>0</v>
      </c>
      <c r="DF68" s="33">
        <f>'05.BT_Rev'!Y69</f>
        <v>0</v>
      </c>
      <c r="DG68" s="33">
        <f>'06.PV_Rev'!X69</f>
        <v>0</v>
      </c>
      <c r="DH68" s="33">
        <f>'07.SR_Rev'!W69</f>
        <v>0</v>
      </c>
      <c r="DI68" s="33">
        <f>'08.KT_Rev'!S69</f>
        <v>0</v>
      </c>
      <c r="DJ68" s="33">
        <f>'09.TK_Rev'!U69</f>
        <v>0</v>
      </c>
      <c r="DK68" s="33">
        <f>'10.SV_Rev'!S69</f>
        <v>0</v>
      </c>
      <c r="DL68" s="33">
        <f>'11.PS_Rev'!Q69</f>
        <v>0</v>
      </c>
      <c r="DM68" s="33">
        <f>'12.KCh_Rev'!S69</f>
        <v>0</v>
      </c>
      <c r="DN68" s="33">
        <f>'13.KS_Rev'!S69</f>
        <v>0</v>
      </c>
      <c r="DO68" s="33">
        <f>'14.KP_Rev'!S69</f>
        <v>0</v>
      </c>
      <c r="DP68" s="33">
        <f>'15.PSH_Rev'!O69</f>
        <v>0</v>
      </c>
      <c r="DQ68" s="33">
        <f>'16.KK_Rev'!R69</f>
        <v>0</v>
      </c>
      <c r="DR68" s="33">
        <f>'17.PVH_Rev'!S69</f>
        <v>0</v>
      </c>
      <c r="DS68" s="33">
        <f>'18.KT_Rev'!Q69</f>
        <v>0</v>
      </c>
      <c r="DT68" s="33">
        <f>'19.RT_Rev'!T69</f>
        <v>0</v>
      </c>
      <c r="DU68" s="33">
        <f>'20.MD_Rev'!P69</f>
        <v>0</v>
      </c>
      <c r="DV68" s="33">
        <f>'21.BM_Rev'!T69</f>
        <v>0</v>
      </c>
      <c r="DW68" s="33">
        <f>'22.ST_Rev'!P69</f>
        <v>0</v>
      </c>
      <c r="DX68" s="33">
        <f>'23.KE_Rev'!M69</f>
        <v>0</v>
      </c>
      <c r="DY68" s="33">
        <f>'24.PL_Rev'!M69</f>
        <v>0</v>
      </c>
      <c r="DZ68" s="33">
        <f>'25.OM_Rev'!P69</f>
        <v>0</v>
      </c>
      <c r="EA68" s="33">
        <f t="shared" si="5"/>
        <v>0</v>
      </c>
      <c r="EB68" s="33">
        <f>'02.PP_Rev'!AG69</f>
        <v>0</v>
      </c>
      <c r="EC68" s="33">
        <f>'03.KD_Rev'!W69</f>
        <v>0</v>
      </c>
      <c r="ED68" s="33">
        <f>'04.KC_Rev'!AC69</f>
        <v>0</v>
      </c>
      <c r="EE68" s="33">
        <f>'05.BT_Rev'!Z69</f>
        <v>0</v>
      </c>
      <c r="EF68" s="33">
        <f>'06.PV_Rev'!Y69</f>
        <v>0</v>
      </c>
      <c r="EG68" s="33">
        <f>'07.SR_Rev'!X69</f>
        <v>0</v>
      </c>
      <c r="EH68" s="33">
        <f>'08.KT_Rev'!T69</f>
        <v>0</v>
      </c>
      <c r="EI68" s="33">
        <f>'09.TK_Rev'!V69</f>
        <v>0</v>
      </c>
      <c r="EJ68" s="33">
        <f>'10.SV_Rev'!T69</f>
        <v>0</v>
      </c>
      <c r="EK68" s="33">
        <f>'11.PS_Rev'!R69</f>
        <v>0</v>
      </c>
      <c r="EL68" s="33">
        <f>'12.KCh_Rev'!T69</f>
        <v>0</v>
      </c>
      <c r="EM68" s="33">
        <f>'13.KS_Rev'!T69</f>
        <v>0</v>
      </c>
      <c r="EN68" s="33">
        <f>'14.KP_Rev'!T69</f>
        <v>0</v>
      </c>
      <c r="EO68" s="33">
        <f>'15.PSH_Rev'!P69</f>
        <v>0</v>
      </c>
      <c r="EP68" s="33">
        <f>'16.KK_Rev'!S69</f>
        <v>0</v>
      </c>
      <c r="EQ68" s="33">
        <f>'17.PVH_Rev'!T69</f>
        <v>0</v>
      </c>
      <c r="ER68" s="33">
        <f>'18.KT_Rev'!R69</f>
        <v>0</v>
      </c>
      <c r="ES68" s="33">
        <f>'19.RT_Rev'!U69</f>
        <v>0</v>
      </c>
      <c r="ET68" s="33">
        <f>'20.MD_Rev'!Q69</f>
        <v>0</v>
      </c>
      <c r="EU68" s="33">
        <f>'21.BM_Rev'!U69</f>
        <v>0</v>
      </c>
      <c r="EV68" s="33">
        <f>'22.ST_Rev'!Q69</f>
        <v>0</v>
      </c>
      <c r="EW68" s="33">
        <f>'23.KE_Rev'!N69</f>
        <v>0</v>
      </c>
      <c r="EX68" s="33">
        <f>'24.PL_Rev'!N69</f>
        <v>0</v>
      </c>
      <c r="EY68" s="33">
        <f>'25.OM_Rev'!Q69</f>
        <v>0</v>
      </c>
    </row>
    <row r="69" spans="1:155" ht="21.75" x14ac:dyDescent="0.65">
      <c r="A69" s="12"/>
      <c r="B69" s="12"/>
      <c r="C69" s="12"/>
      <c r="D69" s="11" t="s">
        <v>96</v>
      </c>
      <c r="E69" s="5" t="s">
        <v>96</v>
      </c>
      <c r="F69" s="33">
        <f t="shared" si="0"/>
        <v>0</v>
      </c>
      <c r="G69" s="33">
        <f>'02.PP_Rev'!F70</f>
        <v>0</v>
      </c>
      <c r="H69" s="33">
        <f>'03.KD_Rev'!F70</f>
        <v>0</v>
      </c>
      <c r="I69" s="33">
        <f>'04.KC_Rev'!F70</f>
        <v>0</v>
      </c>
      <c r="J69" s="33">
        <f>'05.BT_Rev'!F70</f>
        <v>0</v>
      </c>
      <c r="K69" s="33">
        <f>'06.PV_Rev'!F70</f>
        <v>0</v>
      </c>
      <c r="L69" s="33">
        <f>'07.SR_Rev'!F70</f>
        <v>0</v>
      </c>
      <c r="M69" s="33">
        <f>'08.KT_Rev'!F70</f>
        <v>0</v>
      </c>
      <c r="N69" s="33">
        <f>'09.TK_Rev'!F70</f>
        <v>0</v>
      </c>
      <c r="O69" s="33">
        <f>'10.SV_Rev'!F70</f>
        <v>0</v>
      </c>
      <c r="P69" s="33">
        <f>'11.PS_Rev'!F70</f>
        <v>0</v>
      </c>
      <c r="Q69" s="33">
        <f>'12.KCh_Rev'!F70</f>
        <v>0</v>
      </c>
      <c r="R69" s="33">
        <f>'13.KS_Rev'!F70</f>
        <v>0</v>
      </c>
      <c r="S69" s="33">
        <f>'14.KP_Rev'!F70</f>
        <v>0</v>
      </c>
      <c r="T69" s="33">
        <f>'15.PSH_Rev'!F70</f>
        <v>0</v>
      </c>
      <c r="U69" s="33">
        <f>'16.KK_Rev'!F70</f>
        <v>0</v>
      </c>
      <c r="V69" s="33">
        <f>'17.PVH_Rev'!F70</f>
        <v>0</v>
      </c>
      <c r="W69" s="33">
        <f>'18.KT_Rev'!F70</f>
        <v>0</v>
      </c>
      <c r="X69" s="33">
        <f>'19.RT_Rev'!F70</f>
        <v>0</v>
      </c>
      <c r="Y69" s="33">
        <f>'20.MD_Rev'!F70</f>
        <v>0</v>
      </c>
      <c r="Z69" s="33">
        <f>'21.BM_Rev'!F70</f>
        <v>0</v>
      </c>
      <c r="AA69" s="33">
        <f>'22.ST_Rev'!F70</f>
        <v>0</v>
      </c>
      <c r="AB69" s="33">
        <f>'23.KE_Rev'!F70</f>
        <v>0</v>
      </c>
      <c r="AC69" s="33">
        <f>'24.PL_Rev'!F70</f>
        <v>0</v>
      </c>
      <c r="AD69" s="33">
        <f>'25.OM_Rev'!F70</f>
        <v>0</v>
      </c>
      <c r="AE69" s="33">
        <f t="shared" si="1"/>
        <v>0</v>
      </c>
      <c r="AF69" s="33">
        <f>'02.PP_Rev'!G70</f>
        <v>0</v>
      </c>
      <c r="AG69" s="33">
        <f>'03.KD_Rev'!G70</f>
        <v>0</v>
      </c>
      <c r="AH69" s="33">
        <f>'04.KC_Rev'!G70</f>
        <v>0</v>
      </c>
      <c r="AI69" s="33">
        <f>'05.BT_Rev'!G70</f>
        <v>0</v>
      </c>
      <c r="AJ69" s="33">
        <f>'06.PV_Rev'!G70</f>
        <v>0</v>
      </c>
      <c r="AK69" s="33">
        <f>'07.SR_Rev'!G70</f>
        <v>0</v>
      </c>
      <c r="AL69" s="33">
        <f>'08.KT_Rev'!G70</f>
        <v>0</v>
      </c>
      <c r="AM69" s="33">
        <f>'09.TK_Rev'!G70</f>
        <v>0</v>
      </c>
      <c r="AN69" s="33">
        <f>'10.SV_Rev'!G70</f>
        <v>0</v>
      </c>
      <c r="AO69" s="33">
        <f>'11.PS_Rev'!G70</f>
        <v>0</v>
      </c>
      <c r="AP69" s="33">
        <f>'12.KCh_Rev'!G70</f>
        <v>0</v>
      </c>
      <c r="AQ69" s="33">
        <f>'13.KS_Rev'!G70</f>
        <v>0</v>
      </c>
      <c r="AR69" s="33">
        <f>'14.KP_Rev'!G70</f>
        <v>0</v>
      </c>
      <c r="AS69" s="33">
        <f>'15.PSH_Rev'!G70</f>
        <v>0</v>
      </c>
      <c r="AT69" s="33">
        <f>'16.KK_Rev'!G70</f>
        <v>0</v>
      </c>
      <c r="AU69" s="33">
        <f>'17.PVH_Rev'!G70</f>
        <v>0</v>
      </c>
      <c r="AV69" s="33">
        <f>'18.KT_Rev'!G70</f>
        <v>0</v>
      </c>
      <c r="AW69" s="33">
        <f>'19.RT_Rev'!G70</f>
        <v>0</v>
      </c>
      <c r="AX69" s="33">
        <f>'20.MD_Rev'!G70</f>
        <v>0</v>
      </c>
      <c r="AY69" s="33">
        <f>'21.BM_Rev'!G70</f>
        <v>0</v>
      </c>
      <c r="AZ69" s="33">
        <f>'22.ST_Rev'!G70</f>
        <v>0</v>
      </c>
      <c r="BA69" s="33">
        <f>'23.KE_Rev'!G70</f>
        <v>0</v>
      </c>
      <c r="BB69" s="33">
        <f>'24.PL_Rev'!G70</f>
        <v>0</v>
      </c>
      <c r="BC69" s="33">
        <f>'25.OM_Rev'!G70</f>
        <v>0</v>
      </c>
      <c r="BD69" s="33">
        <f t="shared" si="2"/>
        <v>0</v>
      </c>
      <c r="BE69" s="33">
        <f>'02.PP_Rev'!H70</f>
        <v>0</v>
      </c>
      <c r="BF69" s="33">
        <f>'03.KD_Rev'!H70</f>
        <v>0</v>
      </c>
      <c r="BG69" s="33">
        <f>'04.KC_Rev'!H70</f>
        <v>0</v>
      </c>
      <c r="BH69" s="33">
        <f>'05.BT_Rev'!H70</f>
        <v>0</v>
      </c>
      <c r="BI69" s="33">
        <f>'06.PV_Rev'!H70</f>
        <v>0</v>
      </c>
      <c r="BJ69" s="33">
        <f>'07.SR_Rev'!H70</f>
        <v>0</v>
      </c>
      <c r="BK69" s="33">
        <f>'08.KT_Rev'!H70</f>
        <v>0</v>
      </c>
      <c r="BL69" s="33">
        <f>'09.TK_Rev'!H70</f>
        <v>0</v>
      </c>
      <c r="BM69" s="33">
        <f>'10.SV_Rev'!H70</f>
        <v>0</v>
      </c>
      <c r="BN69" s="33">
        <f>'11.PS_Rev'!H70</f>
        <v>0</v>
      </c>
      <c r="BO69" s="33">
        <f>'12.KCh_Rev'!H70</f>
        <v>0</v>
      </c>
      <c r="BP69" s="33">
        <f>'13.KS_Rev'!H70</f>
        <v>0</v>
      </c>
      <c r="BQ69" s="33">
        <f>'14.KP_Rev'!H70</f>
        <v>0</v>
      </c>
      <c r="BR69" s="33">
        <f>'15.PSH_Rev'!H70</f>
        <v>0</v>
      </c>
      <c r="BS69" s="33">
        <f>'16.KK_Rev'!H70</f>
        <v>0</v>
      </c>
      <c r="BT69" s="33">
        <f>'17.PVH_Rev'!H70</f>
        <v>0</v>
      </c>
      <c r="BU69" s="33">
        <f>'18.KT_Rev'!H70</f>
        <v>0</v>
      </c>
      <c r="BV69" s="33">
        <f>'19.RT_Rev'!H70</f>
        <v>0</v>
      </c>
      <c r="BW69" s="33">
        <f>'20.MD_Rev'!H70</f>
        <v>0</v>
      </c>
      <c r="BX69" s="33">
        <f>'21.BM_Rev'!H70</f>
        <v>0</v>
      </c>
      <c r="BY69" s="33">
        <f>'22.ST_Rev'!H70</f>
        <v>0</v>
      </c>
      <c r="BZ69" s="33">
        <f>'23.KE_Rev'!H70</f>
        <v>0</v>
      </c>
      <c r="CA69" s="33">
        <f>'24.PL_Rev'!H70</f>
        <v>0</v>
      </c>
      <c r="CB69" s="33">
        <f>'25.OM_Rev'!H70</f>
        <v>0</v>
      </c>
      <c r="CC69" s="33">
        <f t="shared" si="3"/>
        <v>0</v>
      </c>
      <c r="CD69" s="33">
        <f>'02.PP_Rev'!I70</f>
        <v>0</v>
      </c>
      <c r="CE69" s="33">
        <f>'03.KD_Rev'!I70</f>
        <v>0</v>
      </c>
      <c r="CF69" s="33">
        <f>'04.KC_Rev'!I70</f>
        <v>0</v>
      </c>
      <c r="CG69" s="33">
        <f>'05.BT_Rev'!I70</f>
        <v>0</v>
      </c>
      <c r="CH69" s="33">
        <f>'06.PV_Rev'!I70</f>
        <v>0</v>
      </c>
      <c r="CI69" s="33">
        <f>'07.SR_Rev'!I70</f>
        <v>0</v>
      </c>
      <c r="CJ69" s="33">
        <f>'08.KT_Rev'!I70</f>
        <v>0</v>
      </c>
      <c r="CK69" s="33">
        <f>'09.TK_Rev'!I70</f>
        <v>0</v>
      </c>
      <c r="CL69" s="33">
        <f>'10.SV_Rev'!I70</f>
        <v>0</v>
      </c>
      <c r="CM69" s="33">
        <f>'11.PS_Rev'!I70</f>
        <v>0</v>
      </c>
      <c r="CN69" s="33">
        <f>'12.KCh_Rev'!I70</f>
        <v>0</v>
      </c>
      <c r="CO69" s="33">
        <f>'13.KS_Rev'!I70</f>
        <v>0</v>
      </c>
      <c r="CP69" s="33">
        <f>'14.KP_Rev'!I70</f>
        <v>0</v>
      </c>
      <c r="CQ69" s="33">
        <f>'15.PSH_Rev'!I70</f>
        <v>0</v>
      </c>
      <c r="CR69" s="33">
        <f>'16.KK_Rev'!I70</f>
        <v>0</v>
      </c>
      <c r="CS69" s="33">
        <f>'17.PVH_Rev'!I70</f>
        <v>0</v>
      </c>
      <c r="CT69" s="33">
        <f>'18.KT_Rev'!I70</f>
        <v>0</v>
      </c>
      <c r="CU69" s="33">
        <f>'19.RT_Rev'!I70</f>
        <v>0</v>
      </c>
      <c r="CV69" s="33">
        <f>'20.MD_Rev'!I70</f>
        <v>0</v>
      </c>
      <c r="CW69" s="33">
        <f>'21.BM_Rev'!I70</f>
        <v>0</v>
      </c>
      <c r="CX69" s="33">
        <f>'22.ST_Rev'!I70</f>
        <v>0</v>
      </c>
      <c r="CY69" s="33">
        <f>'23.KE_Rev'!I70</f>
        <v>0</v>
      </c>
      <c r="CZ69" s="33">
        <f>'24.PL_Rev'!I70</f>
        <v>0</v>
      </c>
      <c r="DA69" s="33">
        <f>'25.OM_Rev'!I70</f>
        <v>0</v>
      </c>
      <c r="DB69" s="33">
        <f t="shared" si="4"/>
        <v>0</v>
      </c>
      <c r="DC69" s="33">
        <f>'02.PP_Rev'!U70</f>
        <v>0</v>
      </c>
      <c r="DD69" s="33">
        <f>'03.KD_Rev'!V70</f>
        <v>0</v>
      </c>
      <c r="DE69" s="33">
        <f>'04.KC_Rev'!AB70</f>
        <v>0</v>
      </c>
      <c r="DF69" s="33">
        <f>'05.BT_Rev'!Y70</f>
        <v>0</v>
      </c>
      <c r="DG69" s="33">
        <f>'06.PV_Rev'!X70</f>
        <v>0</v>
      </c>
      <c r="DH69" s="33">
        <f>'07.SR_Rev'!W70</f>
        <v>0</v>
      </c>
      <c r="DI69" s="33">
        <f>'08.KT_Rev'!S70</f>
        <v>0</v>
      </c>
      <c r="DJ69" s="33">
        <f>'09.TK_Rev'!U70</f>
        <v>0</v>
      </c>
      <c r="DK69" s="33">
        <f>'10.SV_Rev'!S70</f>
        <v>0</v>
      </c>
      <c r="DL69" s="33">
        <f>'11.PS_Rev'!Q70</f>
        <v>0</v>
      </c>
      <c r="DM69" s="33">
        <f>'12.KCh_Rev'!S70</f>
        <v>0</v>
      </c>
      <c r="DN69" s="33">
        <f>'13.KS_Rev'!S70</f>
        <v>0</v>
      </c>
      <c r="DO69" s="33">
        <f>'14.KP_Rev'!S70</f>
        <v>0</v>
      </c>
      <c r="DP69" s="33">
        <f>'15.PSH_Rev'!O70</f>
        <v>0</v>
      </c>
      <c r="DQ69" s="33">
        <f>'16.KK_Rev'!R70</f>
        <v>0</v>
      </c>
      <c r="DR69" s="33">
        <f>'17.PVH_Rev'!S70</f>
        <v>0</v>
      </c>
      <c r="DS69" s="33">
        <f>'18.KT_Rev'!Q70</f>
        <v>0</v>
      </c>
      <c r="DT69" s="33">
        <f>'19.RT_Rev'!T70</f>
        <v>0</v>
      </c>
      <c r="DU69" s="33">
        <f>'20.MD_Rev'!P70</f>
        <v>0</v>
      </c>
      <c r="DV69" s="33">
        <f>'21.BM_Rev'!T70</f>
        <v>0</v>
      </c>
      <c r="DW69" s="33">
        <f>'22.ST_Rev'!P70</f>
        <v>0</v>
      </c>
      <c r="DX69" s="33">
        <f>'23.KE_Rev'!M70</f>
        <v>0</v>
      </c>
      <c r="DY69" s="33">
        <f>'24.PL_Rev'!M70</f>
        <v>0</v>
      </c>
      <c r="DZ69" s="33">
        <f>'25.OM_Rev'!P70</f>
        <v>0</v>
      </c>
      <c r="EA69" s="33">
        <f t="shared" si="5"/>
        <v>0</v>
      </c>
      <c r="EB69" s="33">
        <f>'02.PP_Rev'!AG70</f>
        <v>0</v>
      </c>
      <c r="EC69" s="33">
        <f>'03.KD_Rev'!W70</f>
        <v>0</v>
      </c>
      <c r="ED69" s="33">
        <f>'04.KC_Rev'!AC70</f>
        <v>0</v>
      </c>
      <c r="EE69" s="33">
        <f>'05.BT_Rev'!Z70</f>
        <v>0</v>
      </c>
      <c r="EF69" s="33">
        <f>'06.PV_Rev'!Y70</f>
        <v>0</v>
      </c>
      <c r="EG69" s="33">
        <f>'07.SR_Rev'!X70</f>
        <v>0</v>
      </c>
      <c r="EH69" s="33">
        <f>'08.KT_Rev'!T70</f>
        <v>0</v>
      </c>
      <c r="EI69" s="33">
        <f>'09.TK_Rev'!V70</f>
        <v>0</v>
      </c>
      <c r="EJ69" s="33">
        <f>'10.SV_Rev'!T70</f>
        <v>0</v>
      </c>
      <c r="EK69" s="33">
        <f>'11.PS_Rev'!R70</f>
        <v>0</v>
      </c>
      <c r="EL69" s="33">
        <f>'12.KCh_Rev'!T70</f>
        <v>0</v>
      </c>
      <c r="EM69" s="33">
        <f>'13.KS_Rev'!T70</f>
        <v>0</v>
      </c>
      <c r="EN69" s="33">
        <f>'14.KP_Rev'!T70</f>
        <v>0</v>
      </c>
      <c r="EO69" s="33">
        <f>'15.PSH_Rev'!P70</f>
        <v>0</v>
      </c>
      <c r="EP69" s="33">
        <f>'16.KK_Rev'!S70</f>
        <v>0</v>
      </c>
      <c r="EQ69" s="33">
        <f>'17.PVH_Rev'!T70</f>
        <v>0</v>
      </c>
      <c r="ER69" s="33">
        <f>'18.KT_Rev'!R70</f>
        <v>0</v>
      </c>
      <c r="ES69" s="33">
        <f>'19.RT_Rev'!U70</f>
        <v>0</v>
      </c>
      <c r="ET69" s="33">
        <f>'20.MD_Rev'!Q70</f>
        <v>0</v>
      </c>
      <c r="EU69" s="33">
        <f>'21.BM_Rev'!U70</f>
        <v>0</v>
      </c>
      <c r="EV69" s="33">
        <f>'22.ST_Rev'!Q70</f>
        <v>0</v>
      </c>
      <c r="EW69" s="33">
        <f>'23.KE_Rev'!N70</f>
        <v>0</v>
      </c>
      <c r="EX69" s="33">
        <f>'24.PL_Rev'!N70</f>
        <v>0</v>
      </c>
      <c r="EY69" s="33">
        <f>'25.OM_Rev'!Q70</f>
        <v>0</v>
      </c>
    </row>
    <row r="70" spans="1:155" s="2" customFormat="1" ht="21.75" x14ac:dyDescent="0.65">
      <c r="A70" s="65" t="s">
        <v>45</v>
      </c>
      <c r="B70" s="65"/>
      <c r="C70" s="65"/>
      <c r="D70" s="65"/>
      <c r="E70" s="34" t="s">
        <v>97</v>
      </c>
      <c r="F70" s="33">
        <f t="shared" si="0"/>
        <v>0</v>
      </c>
      <c r="G70" s="33">
        <f>'02.PP_Rev'!F71</f>
        <v>0</v>
      </c>
      <c r="H70" s="33">
        <f>'03.KD_Rev'!F71</f>
        <v>0</v>
      </c>
      <c r="I70" s="33">
        <f>'04.KC_Rev'!F71</f>
        <v>0</v>
      </c>
      <c r="J70" s="33">
        <f>'05.BT_Rev'!F71</f>
        <v>0</v>
      </c>
      <c r="K70" s="33">
        <f>'06.PV_Rev'!F71</f>
        <v>0</v>
      </c>
      <c r="L70" s="33">
        <f>'07.SR_Rev'!F71</f>
        <v>0</v>
      </c>
      <c r="M70" s="33">
        <f>'08.KT_Rev'!F71</f>
        <v>0</v>
      </c>
      <c r="N70" s="33">
        <f>'09.TK_Rev'!F71</f>
        <v>0</v>
      </c>
      <c r="O70" s="33">
        <f>'10.SV_Rev'!F71</f>
        <v>0</v>
      </c>
      <c r="P70" s="33">
        <f>'11.PS_Rev'!F71</f>
        <v>0</v>
      </c>
      <c r="Q70" s="33">
        <f>'12.KCh_Rev'!F71</f>
        <v>0</v>
      </c>
      <c r="R70" s="33">
        <f>'13.KS_Rev'!F71</f>
        <v>0</v>
      </c>
      <c r="S70" s="33">
        <f>'14.KP_Rev'!F71</f>
        <v>0</v>
      </c>
      <c r="T70" s="33">
        <f>'15.PSH_Rev'!F71</f>
        <v>0</v>
      </c>
      <c r="U70" s="33">
        <f>'16.KK_Rev'!F71</f>
        <v>0</v>
      </c>
      <c r="V70" s="33">
        <f>'17.PVH_Rev'!F71</f>
        <v>0</v>
      </c>
      <c r="W70" s="33">
        <f>'18.KT_Rev'!F71</f>
        <v>0</v>
      </c>
      <c r="X70" s="33">
        <f>'19.RT_Rev'!F71</f>
        <v>0</v>
      </c>
      <c r="Y70" s="33">
        <f>'20.MD_Rev'!F71</f>
        <v>0</v>
      </c>
      <c r="Z70" s="33">
        <f>'21.BM_Rev'!F71</f>
        <v>0</v>
      </c>
      <c r="AA70" s="33">
        <f>'22.ST_Rev'!F71</f>
        <v>0</v>
      </c>
      <c r="AB70" s="33">
        <f>'23.KE_Rev'!F71</f>
        <v>0</v>
      </c>
      <c r="AC70" s="33">
        <f>'24.PL_Rev'!F71</f>
        <v>0</v>
      </c>
      <c r="AD70" s="33">
        <f>'25.OM_Rev'!F71</f>
        <v>0</v>
      </c>
      <c r="AE70" s="33">
        <f t="shared" si="1"/>
        <v>0</v>
      </c>
      <c r="AF70" s="33">
        <f>'02.PP_Rev'!G71</f>
        <v>0</v>
      </c>
      <c r="AG70" s="33">
        <f>'03.KD_Rev'!G71</f>
        <v>0</v>
      </c>
      <c r="AH70" s="33">
        <f>'04.KC_Rev'!G71</f>
        <v>0</v>
      </c>
      <c r="AI70" s="33">
        <f>'05.BT_Rev'!G71</f>
        <v>0</v>
      </c>
      <c r="AJ70" s="33">
        <f>'06.PV_Rev'!G71</f>
        <v>0</v>
      </c>
      <c r="AK70" s="33">
        <f>'07.SR_Rev'!G71</f>
        <v>0</v>
      </c>
      <c r="AL70" s="33">
        <f>'08.KT_Rev'!G71</f>
        <v>0</v>
      </c>
      <c r="AM70" s="33">
        <f>'09.TK_Rev'!G71</f>
        <v>0</v>
      </c>
      <c r="AN70" s="33">
        <f>'10.SV_Rev'!G71</f>
        <v>0</v>
      </c>
      <c r="AO70" s="33">
        <f>'11.PS_Rev'!G71</f>
        <v>0</v>
      </c>
      <c r="AP70" s="33">
        <f>'12.KCh_Rev'!G71</f>
        <v>0</v>
      </c>
      <c r="AQ70" s="33">
        <f>'13.KS_Rev'!G71</f>
        <v>0</v>
      </c>
      <c r="AR70" s="33">
        <f>'14.KP_Rev'!G71</f>
        <v>0</v>
      </c>
      <c r="AS70" s="33">
        <f>'15.PSH_Rev'!G71</f>
        <v>0</v>
      </c>
      <c r="AT70" s="33">
        <f>'16.KK_Rev'!G71</f>
        <v>0</v>
      </c>
      <c r="AU70" s="33">
        <f>'17.PVH_Rev'!G71</f>
        <v>0</v>
      </c>
      <c r="AV70" s="33">
        <f>'18.KT_Rev'!G71</f>
        <v>0</v>
      </c>
      <c r="AW70" s="33">
        <f>'19.RT_Rev'!G71</f>
        <v>0</v>
      </c>
      <c r="AX70" s="33">
        <f>'20.MD_Rev'!G71</f>
        <v>0</v>
      </c>
      <c r="AY70" s="33">
        <f>'21.BM_Rev'!G71</f>
        <v>0</v>
      </c>
      <c r="AZ70" s="33">
        <f>'22.ST_Rev'!G71</f>
        <v>0</v>
      </c>
      <c r="BA70" s="33">
        <f>'23.KE_Rev'!G71</f>
        <v>0</v>
      </c>
      <c r="BB70" s="33">
        <f>'24.PL_Rev'!G71</f>
        <v>0</v>
      </c>
      <c r="BC70" s="33">
        <f>'25.OM_Rev'!G71</f>
        <v>0</v>
      </c>
      <c r="BD70" s="33">
        <f t="shared" si="2"/>
        <v>0</v>
      </c>
      <c r="BE70" s="33">
        <f>'02.PP_Rev'!H71</f>
        <v>0</v>
      </c>
      <c r="BF70" s="33">
        <f>'03.KD_Rev'!H71</f>
        <v>0</v>
      </c>
      <c r="BG70" s="33">
        <f>'04.KC_Rev'!H71</f>
        <v>0</v>
      </c>
      <c r="BH70" s="33">
        <f>'05.BT_Rev'!H71</f>
        <v>0</v>
      </c>
      <c r="BI70" s="33">
        <f>'06.PV_Rev'!H71</f>
        <v>0</v>
      </c>
      <c r="BJ70" s="33">
        <f>'07.SR_Rev'!H71</f>
        <v>0</v>
      </c>
      <c r="BK70" s="33">
        <f>'08.KT_Rev'!H71</f>
        <v>0</v>
      </c>
      <c r="BL70" s="33">
        <f>'09.TK_Rev'!H71</f>
        <v>0</v>
      </c>
      <c r="BM70" s="33">
        <f>'10.SV_Rev'!H71</f>
        <v>0</v>
      </c>
      <c r="BN70" s="33">
        <f>'11.PS_Rev'!H71</f>
        <v>0</v>
      </c>
      <c r="BO70" s="33">
        <f>'12.KCh_Rev'!H71</f>
        <v>0</v>
      </c>
      <c r="BP70" s="33">
        <f>'13.KS_Rev'!H71</f>
        <v>0</v>
      </c>
      <c r="BQ70" s="33">
        <f>'14.KP_Rev'!H71</f>
        <v>0</v>
      </c>
      <c r="BR70" s="33">
        <f>'15.PSH_Rev'!H71</f>
        <v>0</v>
      </c>
      <c r="BS70" s="33">
        <f>'16.KK_Rev'!H71</f>
        <v>0</v>
      </c>
      <c r="BT70" s="33">
        <f>'17.PVH_Rev'!H71</f>
        <v>0</v>
      </c>
      <c r="BU70" s="33">
        <f>'18.KT_Rev'!H71</f>
        <v>0</v>
      </c>
      <c r="BV70" s="33">
        <f>'19.RT_Rev'!H71</f>
        <v>0</v>
      </c>
      <c r="BW70" s="33">
        <f>'20.MD_Rev'!H71</f>
        <v>0</v>
      </c>
      <c r="BX70" s="33">
        <f>'21.BM_Rev'!H71</f>
        <v>0</v>
      </c>
      <c r="BY70" s="33">
        <f>'22.ST_Rev'!H71</f>
        <v>0</v>
      </c>
      <c r="BZ70" s="33">
        <f>'23.KE_Rev'!H71</f>
        <v>0</v>
      </c>
      <c r="CA70" s="33">
        <f>'24.PL_Rev'!H71</f>
        <v>0</v>
      </c>
      <c r="CB70" s="33">
        <f>'25.OM_Rev'!H71</f>
        <v>0</v>
      </c>
      <c r="CC70" s="33">
        <f t="shared" si="3"/>
        <v>0</v>
      </c>
      <c r="CD70" s="33">
        <f>'02.PP_Rev'!I71</f>
        <v>0</v>
      </c>
      <c r="CE70" s="33">
        <f>'03.KD_Rev'!I71</f>
        <v>0</v>
      </c>
      <c r="CF70" s="33">
        <f>'04.KC_Rev'!I71</f>
        <v>0</v>
      </c>
      <c r="CG70" s="33">
        <f>'05.BT_Rev'!I71</f>
        <v>0</v>
      </c>
      <c r="CH70" s="33">
        <f>'06.PV_Rev'!I71</f>
        <v>0</v>
      </c>
      <c r="CI70" s="33">
        <f>'07.SR_Rev'!I71</f>
        <v>0</v>
      </c>
      <c r="CJ70" s="33">
        <f>'08.KT_Rev'!I71</f>
        <v>0</v>
      </c>
      <c r="CK70" s="33">
        <f>'09.TK_Rev'!I71</f>
        <v>0</v>
      </c>
      <c r="CL70" s="33">
        <f>'10.SV_Rev'!I71</f>
        <v>0</v>
      </c>
      <c r="CM70" s="33">
        <f>'11.PS_Rev'!I71</f>
        <v>0</v>
      </c>
      <c r="CN70" s="33">
        <f>'12.KCh_Rev'!I71</f>
        <v>0</v>
      </c>
      <c r="CO70" s="33">
        <f>'13.KS_Rev'!I71</f>
        <v>0</v>
      </c>
      <c r="CP70" s="33">
        <f>'14.KP_Rev'!I71</f>
        <v>0</v>
      </c>
      <c r="CQ70" s="33">
        <f>'15.PSH_Rev'!I71</f>
        <v>0</v>
      </c>
      <c r="CR70" s="33">
        <f>'16.KK_Rev'!I71</f>
        <v>0</v>
      </c>
      <c r="CS70" s="33">
        <f>'17.PVH_Rev'!I71</f>
        <v>0</v>
      </c>
      <c r="CT70" s="33">
        <f>'18.KT_Rev'!I71</f>
        <v>0</v>
      </c>
      <c r="CU70" s="33">
        <f>'19.RT_Rev'!I71</f>
        <v>0</v>
      </c>
      <c r="CV70" s="33">
        <f>'20.MD_Rev'!I71</f>
        <v>0</v>
      </c>
      <c r="CW70" s="33">
        <f>'21.BM_Rev'!I71</f>
        <v>0</v>
      </c>
      <c r="CX70" s="33">
        <f>'22.ST_Rev'!I71</f>
        <v>0</v>
      </c>
      <c r="CY70" s="33">
        <f>'23.KE_Rev'!I71</f>
        <v>0</v>
      </c>
      <c r="CZ70" s="33">
        <f>'24.PL_Rev'!I71</f>
        <v>0</v>
      </c>
      <c r="DA70" s="33">
        <f>'25.OM_Rev'!I71</f>
        <v>0</v>
      </c>
      <c r="DB70" s="33">
        <f t="shared" si="4"/>
        <v>0</v>
      </c>
      <c r="DC70" s="33">
        <f>'02.PP_Rev'!U71</f>
        <v>0</v>
      </c>
      <c r="DD70" s="33">
        <f>'03.KD_Rev'!V71</f>
        <v>0</v>
      </c>
      <c r="DE70" s="33">
        <f>'04.KC_Rev'!AB71</f>
        <v>0</v>
      </c>
      <c r="DF70" s="33">
        <f>'05.BT_Rev'!Y71</f>
        <v>0</v>
      </c>
      <c r="DG70" s="33">
        <f>'06.PV_Rev'!X71</f>
        <v>0</v>
      </c>
      <c r="DH70" s="33">
        <f>'07.SR_Rev'!W71</f>
        <v>0</v>
      </c>
      <c r="DI70" s="33">
        <f>'08.KT_Rev'!S71</f>
        <v>0</v>
      </c>
      <c r="DJ70" s="33">
        <f>'09.TK_Rev'!U71</f>
        <v>0</v>
      </c>
      <c r="DK70" s="33">
        <f>'10.SV_Rev'!S71</f>
        <v>0</v>
      </c>
      <c r="DL70" s="33">
        <f>'11.PS_Rev'!Q71</f>
        <v>0</v>
      </c>
      <c r="DM70" s="33">
        <f>'12.KCh_Rev'!S71</f>
        <v>0</v>
      </c>
      <c r="DN70" s="33">
        <f>'13.KS_Rev'!S71</f>
        <v>0</v>
      </c>
      <c r="DO70" s="33">
        <f>'14.KP_Rev'!S71</f>
        <v>0</v>
      </c>
      <c r="DP70" s="33">
        <f>'15.PSH_Rev'!O71</f>
        <v>0</v>
      </c>
      <c r="DQ70" s="33">
        <f>'16.KK_Rev'!R71</f>
        <v>0</v>
      </c>
      <c r="DR70" s="33">
        <f>'17.PVH_Rev'!S71</f>
        <v>0</v>
      </c>
      <c r="DS70" s="33">
        <f>'18.KT_Rev'!Q71</f>
        <v>0</v>
      </c>
      <c r="DT70" s="33">
        <f>'19.RT_Rev'!T71</f>
        <v>0</v>
      </c>
      <c r="DU70" s="33">
        <f>'20.MD_Rev'!P71</f>
        <v>0</v>
      </c>
      <c r="DV70" s="33">
        <f>'21.BM_Rev'!T71</f>
        <v>0</v>
      </c>
      <c r="DW70" s="33">
        <f>'22.ST_Rev'!P71</f>
        <v>0</v>
      </c>
      <c r="DX70" s="33">
        <f>'23.KE_Rev'!M71</f>
        <v>0</v>
      </c>
      <c r="DY70" s="33">
        <f>'24.PL_Rev'!M71</f>
        <v>0</v>
      </c>
      <c r="DZ70" s="33">
        <f>'25.OM_Rev'!P71</f>
        <v>0</v>
      </c>
      <c r="EA70" s="33">
        <f t="shared" si="5"/>
        <v>0</v>
      </c>
      <c r="EB70" s="33">
        <f>'02.PP_Rev'!AG71</f>
        <v>0</v>
      </c>
      <c r="EC70" s="33">
        <f>'03.KD_Rev'!W71</f>
        <v>0</v>
      </c>
      <c r="ED70" s="33">
        <f>'04.KC_Rev'!AC71</f>
        <v>0</v>
      </c>
      <c r="EE70" s="33">
        <f>'05.BT_Rev'!Z71</f>
        <v>0</v>
      </c>
      <c r="EF70" s="33">
        <f>'06.PV_Rev'!Y71</f>
        <v>0</v>
      </c>
      <c r="EG70" s="33">
        <f>'07.SR_Rev'!X71</f>
        <v>0</v>
      </c>
      <c r="EH70" s="33">
        <f>'08.KT_Rev'!T71</f>
        <v>0</v>
      </c>
      <c r="EI70" s="33">
        <f>'09.TK_Rev'!V71</f>
        <v>0</v>
      </c>
      <c r="EJ70" s="33">
        <f>'10.SV_Rev'!T71</f>
        <v>0</v>
      </c>
      <c r="EK70" s="33">
        <f>'11.PS_Rev'!R71</f>
        <v>0</v>
      </c>
      <c r="EL70" s="33">
        <f>'12.KCh_Rev'!T71</f>
        <v>0</v>
      </c>
      <c r="EM70" s="33">
        <f>'13.KS_Rev'!T71</f>
        <v>0</v>
      </c>
      <c r="EN70" s="33">
        <f>'14.KP_Rev'!T71</f>
        <v>0</v>
      </c>
      <c r="EO70" s="33">
        <f>'15.PSH_Rev'!P71</f>
        <v>0</v>
      </c>
      <c r="EP70" s="33">
        <f>'16.KK_Rev'!S71</f>
        <v>0</v>
      </c>
      <c r="EQ70" s="33">
        <f>'17.PVH_Rev'!T71</f>
        <v>0</v>
      </c>
      <c r="ER70" s="33">
        <f>'18.KT_Rev'!R71</f>
        <v>0</v>
      </c>
      <c r="ES70" s="33">
        <f>'19.RT_Rev'!U71</f>
        <v>0</v>
      </c>
      <c r="ET70" s="33">
        <f>'20.MD_Rev'!Q71</f>
        <v>0</v>
      </c>
      <c r="EU70" s="33">
        <f>'21.BM_Rev'!U71</f>
        <v>0</v>
      </c>
      <c r="EV70" s="33">
        <f>'22.ST_Rev'!Q71</f>
        <v>0</v>
      </c>
      <c r="EW70" s="33">
        <f>'23.KE_Rev'!N71</f>
        <v>0</v>
      </c>
      <c r="EX70" s="33">
        <f>'24.PL_Rev'!N71</f>
        <v>0</v>
      </c>
      <c r="EY70" s="33">
        <f>'25.OM_Rev'!Q71</f>
        <v>0</v>
      </c>
    </row>
    <row r="71" spans="1:155" s="2" customFormat="1" ht="21.75" x14ac:dyDescent="0.65">
      <c r="A71" s="65" t="s">
        <v>46</v>
      </c>
      <c r="B71" s="65"/>
      <c r="C71" s="65"/>
      <c r="D71" s="65"/>
      <c r="E71" s="34" t="s">
        <v>105</v>
      </c>
      <c r="F71" s="33">
        <f t="shared" ref="F71" si="6">SUM(G71:AD71)</f>
        <v>0</v>
      </c>
      <c r="G71" s="33">
        <f>'02.PP_Rev'!F72</f>
        <v>0</v>
      </c>
      <c r="H71" s="33">
        <f>'03.KD_Rev'!F72</f>
        <v>0</v>
      </c>
      <c r="I71" s="33">
        <f>'04.KC_Rev'!F72</f>
        <v>0</v>
      </c>
      <c r="J71" s="33">
        <f>'05.BT_Rev'!F72</f>
        <v>0</v>
      </c>
      <c r="K71" s="33">
        <f>'06.PV_Rev'!F72</f>
        <v>0</v>
      </c>
      <c r="L71" s="33">
        <f>'07.SR_Rev'!F72</f>
        <v>0</v>
      </c>
      <c r="M71" s="33">
        <f>'08.KT_Rev'!F72</f>
        <v>0</v>
      </c>
      <c r="N71" s="33">
        <f>'09.TK_Rev'!F72</f>
        <v>0</v>
      </c>
      <c r="O71" s="33">
        <f>'10.SV_Rev'!F72</f>
        <v>0</v>
      </c>
      <c r="P71" s="33">
        <f>'11.PS_Rev'!F72</f>
        <v>0</v>
      </c>
      <c r="Q71" s="33">
        <f>'12.KCh_Rev'!F72</f>
        <v>0</v>
      </c>
      <c r="R71" s="33">
        <f>'13.KS_Rev'!F72</f>
        <v>0</v>
      </c>
      <c r="S71" s="33">
        <f>'14.KP_Rev'!F72</f>
        <v>0</v>
      </c>
      <c r="T71" s="33">
        <f>'15.PSH_Rev'!F72</f>
        <v>0</v>
      </c>
      <c r="U71" s="33">
        <f>'16.KK_Rev'!F72</f>
        <v>0</v>
      </c>
      <c r="V71" s="33">
        <f>'17.PVH_Rev'!F72</f>
        <v>0</v>
      </c>
      <c r="W71" s="33">
        <f>'18.KT_Rev'!F72</f>
        <v>0</v>
      </c>
      <c r="X71" s="33">
        <f>'19.RT_Rev'!F72</f>
        <v>0</v>
      </c>
      <c r="Y71" s="33">
        <f>'20.MD_Rev'!F72</f>
        <v>0</v>
      </c>
      <c r="Z71" s="33">
        <f>'21.BM_Rev'!F72</f>
        <v>0</v>
      </c>
      <c r="AA71" s="33">
        <f>'22.ST_Rev'!F72</f>
        <v>0</v>
      </c>
      <c r="AB71" s="33">
        <f>'23.KE_Rev'!F72</f>
        <v>0</v>
      </c>
      <c r="AC71" s="33">
        <f>'24.PL_Rev'!F72</f>
        <v>0</v>
      </c>
      <c r="AD71" s="33">
        <f>'25.OM_Rev'!F72</f>
        <v>0</v>
      </c>
      <c r="AE71" s="33">
        <f t="shared" ref="AE71" si="7">SUM(AF71:BC71)</f>
        <v>0</v>
      </c>
      <c r="AF71" s="33">
        <f>'02.PP_Rev'!G72</f>
        <v>0</v>
      </c>
      <c r="AG71" s="33">
        <f>'03.KD_Rev'!G72</f>
        <v>0</v>
      </c>
      <c r="AH71" s="33">
        <f>'04.KC_Rev'!G72</f>
        <v>0</v>
      </c>
      <c r="AI71" s="33">
        <f>'05.BT_Rev'!G72</f>
        <v>0</v>
      </c>
      <c r="AJ71" s="33">
        <f>'06.PV_Rev'!G72</f>
        <v>0</v>
      </c>
      <c r="AK71" s="33">
        <f>'07.SR_Rev'!G72</f>
        <v>0</v>
      </c>
      <c r="AL71" s="33">
        <f>'08.KT_Rev'!G72</f>
        <v>0</v>
      </c>
      <c r="AM71" s="33">
        <f>'09.TK_Rev'!G72</f>
        <v>0</v>
      </c>
      <c r="AN71" s="33">
        <f>'10.SV_Rev'!G72</f>
        <v>0</v>
      </c>
      <c r="AO71" s="33">
        <f>'11.PS_Rev'!G72</f>
        <v>0</v>
      </c>
      <c r="AP71" s="33">
        <f>'12.KCh_Rev'!G72</f>
        <v>0</v>
      </c>
      <c r="AQ71" s="33">
        <f>'13.KS_Rev'!G72</f>
        <v>0</v>
      </c>
      <c r="AR71" s="33">
        <f>'14.KP_Rev'!G72</f>
        <v>0</v>
      </c>
      <c r="AS71" s="33">
        <f>'15.PSH_Rev'!G72</f>
        <v>0</v>
      </c>
      <c r="AT71" s="33">
        <f>'16.KK_Rev'!G72</f>
        <v>0</v>
      </c>
      <c r="AU71" s="33">
        <f>'17.PVH_Rev'!G72</f>
        <v>0</v>
      </c>
      <c r="AV71" s="33">
        <f>'18.KT_Rev'!G72</f>
        <v>0</v>
      </c>
      <c r="AW71" s="33">
        <f>'19.RT_Rev'!G72</f>
        <v>0</v>
      </c>
      <c r="AX71" s="33">
        <f>'20.MD_Rev'!G72</f>
        <v>0</v>
      </c>
      <c r="AY71" s="33">
        <f>'21.BM_Rev'!G72</f>
        <v>0</v>
      </c>
      <c r="AZ71" s="33">
        <f>'22.ST_Rev'!G72</f>
        <v>0</v>
      </c>
      <c r="BA71" s="33">
        <f>'23.KE_Rev'!G72</f>
        <v>0</v>
      </c>
      <c r="BB71" s="33">
        <f>'24.PL_Rev'!G72</f>
        <v>0</v>
      </c>
      <c r="BC71" s="33">
        <f>'25.OM_Rev'!G72</f>
        <v>0</v>
      </c>
      <c r="BD71" s="33">
        <f t="shared" ref="BD71" si="8">SUM(BE71:CB71)</f>
        <v>0</v>
      </c>
      <c r="BE71" s="33">
        <f>'02.PP_Rev'!H72</f>
        <v>0</v>
      </c>
      <c r="BF71" s="33">
        <f>'03.KD_Rev'!H72</f>
        <v>0</v>
      </c>
      <c r="BG71" s="33">
        <f>'04.KC_Rev'!H72</f>
        <v>0</v>
      </c>
      <c r="BH71" s="33">
        <f>'05.BT_Rev'!H72</f>
        <v>0</v>
      </c>
      <c r="BI71" s="33">
        <f>'06.PV_Rev'!H72</f>
        <v>0</v>
      </c>
      <c r="BJ71" s="33">
        <f>'07.SR_Rev'!H72</f>
        <v>0</v>
      </c>
      <c r="BK71" s="33">
        <f>'08.KT_Rev'!H72</f>
        <v>0</v>
      </c>
      <c r="BL71" s="33">
        <f>'09.TK_Rev'!H72</f>
        <v>0</v>
      </c>
      <c r="BM71" s="33">
        <f>'10.SV_Rev'!H72</f>
        <v>0</v>
      </c>
      <c r="BN71" s="33">
        <f>'11.PS_Rev'!H72</f>
        <v>0</v>
      </c>
      <c r="BO71" s="33">
        <f>'12.KCh_Rev'!H72</f>
        <v>0</v>
      </c>
      <c r="BP71" s="33">
        <f>'13.KS_Rev'!H72</f>
        <v>0</v>
      </c>
      <c r="BQ71" s="33">
        <f>'14.KP_Rev'!H72</f>
        <v>0</v>
      </c>
      <c r="BR71" s="33">
        <f>'15.PSH_Rev'!H72</f>
        <v>0</v>
      </c>
      <c r="BS71" s="33">
        <f>'16.KK_Rev'!H72</f>
        <v>0</v>
      </c>
      <c r="BT71" s="33">
        <f>'17.PVH_Rev'!H72</f>
        <v>0</v>
      </c>
      <c r="BU71" s="33">
        <f>'18.KT_Rev'!H72</f>
        <v>0</v>
      </c>
      <c r="BV71" s="33">
        <f>'19.RT_Rev'!H72</f>
        <v>0</v>
      </c>
      <c r="BW71" s="33">
        <f>'20.MD_Rev'!H72</f>
        <v>0</v>
      </c>
      <c r="BX71" s="33">
        <f>'21.BM_Rev'!H72</f>
        <v>0</v>
      </c>
      <c r="BY71" s="33">
        <f>'22.ST_Rev'!H72</f>
        <v>0</v>
      </c>
      <c r="BZ71" s="33">
        <f>'23.KE_Rev'!H72</f>
        <v>0</v>
      </c>
      <c r="CA71" s="33">
        <f>'24.PL_Rev'!H72</f>
        <v>0</v>
      </c>
      <c r="CB71" s="33">
        <f>'25.OM_Rev'!H72</f>
        <v>0</v>
      </c>
      <c r="CC71" s="33">
        <f t="shared" ref="CC71" si="9">SUM(CD71:DA71)</f>
        <v>0</v>
      </c>
      <c r="CD71" s="33">
        <f>'02.PP_Rev'!I72</f>
        <v>0</v>
      </c>
      <c r="CE71" s="33">
        <f>'03.KD_Rev'!I72</f>
        <v>0</v>
      </c>
      <c r="CF71" s="33">
        <f>'04.KC_Rev'!I72</f>
        <v>0</v>
      </c>
      <c r="CG71" s="33">
        <f>'05.BT_Rev'!I72</f>
        <v>0</v>
      </c>
      <c r="CH71" s="33">
        <f>'06.PV_Rev'!I72</f>
        <v>0</v>
      </c>
      <c r="CI71" s="33">
        <f>'07.SR_Rev'!I72</f>
        <v>0</v>
      </c>
      <c r="CJ71" s="33">
        <f>'08.KT_Rev'!I72</f>
        <v>0</v>
      </c>
      <c r="CK71" s="33">
        <f>'09.TK_Rev'!I72</f>
        <v>0</v>
      </c>
      <c r="CL71" s="33">
        <f>'10.SV_Rev'!I72</f>
        <v>0</v>
      </c>
      <c r="CM71" s="33">
        <f>'11.PS_Rev'!I72</f>
        <v>0</v>
      </c>
      <c r="CN71" s="33">
        <f>'12.KCh_Rev'!I72</f>
        <v>0</v>
      </c>
      <c r="CO71" s="33">
        <f>'13.KS_Rev'!I72</f>
        <v>0</v>
      </c>
      <c r="CP71" s="33">
        <f>'14.KP_Rev'!I72</f>
        <v>0</v>
      </c>
      <c r="CQ71" s="33">
        <f>'15.PSH_Rev'!I72</f>
        <v>0</v>
      </c>
      <c r="CR71" s="33">
        <f>'16.KK_Rev'!I72</f>
        <v>0</v>
      </c>
      <c r="CS71" s="33">
        <f>'17.PVH_Rev'!I72</f>
        <v>0</v>
      </c>
      <c r="CT71" s="33">
        <f>'18.KT_Rev'!I72</f>
        <v>0</v>
      </c>
      <c r="CU71" s="33">
        <f>'19.RT_Rev'!I72</f>
        <v>0</v>
      </c>
      <c r="CV71" s="33">
        <f>'20.MD_Rev'!I72</f>
        <v>0</v>
      </c>
      <c r="CW71" s="33">
        <f>'21.BM_Rev'!I72</f>
        <v>0</v>
      </c>
      <c r="CX71" s="33">
        <f>'22.ST_Rev'!I72</f>
        <v>0</v>
      </c>
      <c r="CY71" s="33">
        <f>'23.KE_Rev'!I72</f>
        <v>0</v>
      </c>
      <c r="CZ71" s="33">
        <f>'24.PL_Rev'!I72</f>
        <v>0</v>
      </c>
      <c r="DA71" s="33">
        <f>'25.OM_Rev'!I72</f>
        <v>0</v>
      </c>
      <c r="DB71" s="33">
        <f t="shared" ref="DB71" si="10">SUM(DC71:DZ71)</f>
        <v>0</v>
      </c>
      <c r="DC71" s="33">
        <f>'02.PP_Rev'!U72</f>
        <v>0</v>
      </c>
      <c r="DD71" s="33">
        <f>'03.KD_Rev'!V72</f>
        <v>0</v>
      </c>
      <c r="DE71" s="33">
        <f>'04.KC_Rev'!AB72</f>
        <v>0</v>
      </c>
      <c r="DF71" s="33">
        <f>'05.BT_Rev'!Y72</f>
        <v>0</v>
      </c>
      <c r="DG71" s="33">
        <f>'06.PV_Rev'!X72</f>
        <v>0</v>
      </c>
      <c r="DH71" s="33">
        <f>'07.SR_Rev'!W72</f>
        <v>0</v>
      </c>
      <c r="DI71" s="33">
        <f>'08.KT_Rev'!S72</f>
        <v>0</v>
      </c>
      <c r="DJ71" s="33">
        <f>'09.TK_Rev'!U72</f>
        <v>0</v>
      </c>
      <c r="DK71" s="33">
        <f>'10.SV_Rev'!S72</f>
        <v>0</v>
      </c>
      <c r="DL71" s="33">
        <f>'11.PS_Rev'!Q72</f>
        <v>0</v>
      </c>
      <c r="DM71" s="33">
        <f>'12.KCh_Rev'!S72</f>
        <v>0</v>
      </c>
      <c r="DN71" s="33">
        <f>'13.KS_Rev'!S72</f>
        <v>0</v>
      </c>
      <c r="DO71" s="33">
        <f>'14.KP_Rev'!S72</f>
        <v>0</v>
      </c>
      <c r="DP71" s="33">
        <f>'15.PSH_Rev'!O72</f>
        <v>0</v>
      </c>
      <c r="DQ71" s="33">
        <f>'16.KK_Rev'!R72</f>
        <v>0</v>
      </c>
      <c r="DR71" s="33">
        <f>'17.PVH_Rev'!S72</f>
        <v>0</v>
      </c>
      <c r="DS71" s="33">
        <f>'18.KT_Rev'!Q72</f>
        <v>0</v>
      </c>
      <c r="DT71" s="33">
        <f>'19.RT_Rev'!T72</f>
        <v>0</v>
      </c>
      <c r="DU71" s="33">
        <f>'20.MD_Rev'!P72</f>
        <v>0</v>
      </c>
      <c r="DV71" s="33">
        <f>'21.BM_Rev'!T72</f>
        <v>0</v>
      </c>
      <c r="DW71" s="33">
        <f>'22.ST_Rev'!P72</f>
        <v>0</v>
      </c>
      <c r="DX71" s="33">
        <f>'23.KE_Rev'!M72</f>
        <v>0</v>
      </c>
      <c r="DY71" s="33">
        <f>'24.PL_Rev'!M72</f>
        <v>0</v>
      </c>
      <c r="DZ71" s="33">
        <f>'25.OM_Rev'!P72</f>
        <v>0</v>
      </c>
      <c r="EA71" s="33">
        <f t="shared" ref="EA71" si="11">SUM(EB71:EY71)</f>
        <v>0</v>
      </c>
      <c r="EB71" s="33">
        <f>'02.PP_Rev'!AG72</f>
        <v>0</v>
      </c>
      <c r="EC71" s="33">
        <f>'03.KD_Rev'!W72</f>
        <v>0</v>
      </c>
      <c r="ED71" s="33">
        <f>'04.KC_Rev'!AC72</f>
        <v>0</v>
      </c>
      <c r="EE71" s="33">
        <f>'05.BT_Rev'!Z72</f>
        <v>0</v>
      </c>
      <c r="EF71" s="33">
        <f>'06.PV_Rev'!Y72</f>
        <v>0</v>
      </c>
      <c r="EG71" s="33">
        <f>'07.SR_Rev'!X72</f>
        <v>0</v>
      </c>
      <c r="EH71" s="33">
        <f>'08.KT_Rev'!T72</f>
        <v>0</v>
      </c>
      <c r="EI71" s="33">
        <f>'09.TK_Rev'!V72</f>
        <v>0</v>
      </c>
      <c r="EJ71" s="33">
        <f>'10.SV_Rev'!T72</f>
        <v>0</v>
      </c>
      <c r="EK71" s="33">
        <f>'11.PS_Rev'!R72</f>
        <v>0</v>
      </c>
      <c r="EL71" s="33">
        <f>'12.KCh_Rev'!T72</f>
        <v>0</v>
      </c>
      <c r="EM71" s="33">
        <f>'13.KS_Rev'!T72</f>
        <v>0</v>
      </c>
      <c r="EN71" s="33">
        <f>'14.KP_Rev'!T72</f>
        <v>0</v>
      </c>
      <c r="EO71" s="33">
        <f>'15.PSH_Rev'!P72</f>
        <v>0</v>
      </c>
      <c r="EP71" s="33">
        <f>'16.KK_Rev'!S72</f>
        <v>0</v>
      </c>
      <c r="EQ71" s="33">
        <f>'17.PVH_Rev'!T72</f>
        <v>0</v>
      </c>
      <c r="ER71" s="33">
        <f>'18.KT_Rev'!R72</f>
        <v>0</v>
      </c>
      <c r="ES71" s="33">
        <f>'19.RT_Rev'!U72</f>
        <v>0</v>
      </c>
      <c r="ET71" s="33">
        <f>'20.MD_Rev'!Q72</f>
        <v>0</v>
      </c>
      <c r="EU71" s="33">
        <f>'21.BM_Rev'!U72</f>
        <v>0</v>
      </c>
      <c r="EV71" s="33">
        <f>'22.ST_Rev'!Q72</f>
        <v>0</v>
      </c>
      <c r="EW71" s="33">
        <f>'23.KE_Rev'!N72</f>
        <v>0</v>
      </c>
      <c r="EX71" s="33">
        <f>'24.PL_Rev'!N72</f>
        <v>0</v>
      </c>
      <c r="EY71" s="33">
        <f>'25.OM_Rev'!Q72</f>
        <v>0</v>
      </c>
    </row>
  </sheetData>
  <mergeCells count="18">
    <mergeCell ref="A71:D71"/>
    <mergeCell ref="A4:A5"/>
    <mergeCell ref="B4:B5"/>
    <mergeCell ref="C4:C5"/>
    <mergeCell ref="D4:D5"/>
    <mergeCell ref="A68:D68"/>
    <mergeCell ref="A70:D70"/>
    <mergeCell ref="E4:E5"/>
    <mergeCell ref="A59:D59"/>
    <mergeCell ref="A63:D63"/>
    <mergeCell ref="A64:D64"/>
    <mergeCell ref="A65:D65"/>
    <mergeCell ref="A6:D6"/>
    <mergeCell ref="A7:D7"/>
    <mergeCell ref="A8:D8"/>
    <mergeCell ref="A9:D9"/>
    <mergeCell ref="A27:D27"/>
    <mergeCell ref="A58:D5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U107"/>
  <sheetViews>
    <sheetView zoomScaleNormal="100" zoomScalePage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9" width="9.140625" hidden="1" customWidth="1" outlineLevel="1"/>
    <col min="20" max="20" width="8.85546875" bestFit="1" customWidth="1" collapsed="1"/>
    <col min="21" max="21" width="8.85546875" bestFit="1" customWidth="1"/>
  </cols>
  <sheetData>
    <row r="1" spans="1:21" ht="24.75" x14ac:dyDescent="0.75">
      <c r="A1" s="3" t="s">
        <v>54</v>
      </c>
    </row>
    <row r="2" spans="1:21" ht="24.75" x14ac:dyDescent="0.75">
      <c r="A2" s="3" t="s">
        <v>55</v>
      </c>
    </row>
    <row r="3" spans="1:21" ht="19.5" x14ac:dyDescent="0.55000000000000004">
      <c r="A3" s="21" t="s">
        <v>160</v>
      </c>
    </row>
    <row r="4" spans="1:21" ht="24.75" x14ac:dyDescent="0.75">
      <c r="A4" s="3" t="s">
        <v>161</v>
      </c>
    </row>
    <row r="5" spans="1:21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9"/>
      <c r="R5" s="29"/>
      <c r="S5" s="29"/>
    </row>
    <row r="6" spans="1:21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321</v>
      </c>
      <c r="L6" s="28" t="s">
        <v>322</v>
      </c>
      <c r="M6" s="28" t="s">
        <v>323</v>
      </c>
      <c r="N6" s="28" t="s">
        <v>324</v>
      </c>
      <c r="O6" s="28" t="s">
        <v>325</v>
      </c>
      <c r="P6" s="28" t="s">
        <v>326</v>
      </c>
      <c r="Q6" s="28" t="s">
        <v>327</v>
      </c>
      <c r="R6" s="28" t="s">
        <v>328</v>
      </c>
      <c r="S6" s="28" t="s">
        <v>329</v>
      </c>
      <c r="T6" s="16">
        <v>2013</v>
      </c>
      <c r="U6" s="16">
        <v>2014</v>
      </c>
    </row>
    <row r="7" spans="1:21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3186</v>
      </c>
      <c r="G7" s="18">
        <f t="shared" si="0"/>
        <v>6123</v>
      </c>
      <c r="H7" s="18">
        <f t="shared" si="0"/>
        <v>6224</v>
      </c>
      <c r="I7" s="31">
        <f>SUM(J7:S7)</f>
        <v>8825.0000000000018</v>
      </c>
      <c r="J7" s="32">
        <f t="shared" ref="J7:U7" si="1">J8+J64</f>
        <v>6872.4000000000005</v>
      </c>
      <c r="K7" s="32">
        <f t="shared" si="1"/>
        <v>243.6</v>
      </c>
      <c r="L7" s="32">
        <f t="shared" si="1"/>
        <v>206</v>
      </c>
      <c r="M7" s="32">
        <f t="shared" si="1"/>
        <v>222.99999999999997</v>
      </c>
      <c r="N7" s="32">
        <f t="shared" si="1"/>
        <v>193.89999999999998</v>
      </c>
      <c r="O7" s="32">
        <f t="shared" si="1"/>
        <v>202.1</v>
      </c>
      <c r="P7" s="32">
        <f t="shared" si="1"/>
        <v>229.39999999999998</v>
      </c>
      <c r="Q7" s="32">
        <f t="shared" si="1"/>
        <v>219</v>
      </c>
      <c r="R7" s="32">
        <f t="shared" si="1"/>
        <v>205.2</v>
      </c>
      <c r="S7" s="32">
        <f t="shared" si="1"/>
        <v>230.4</v>
      </c>
      <c r="T7" s="18">
        <f t="shared" si="1"/>
        <v>8022</v>
      </c>
      <c r="U7" s="18">
        <f t="shared" si="1"/>
        <v>7083</v>
      </c>
    </row>
    <row r="8" spans="1:21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U8" si="2">F9+F59</f>
        <v>3186</v>
      </c>
      <c r="G8" s="18">
        <f t="shared" si="2"/>
        <v>6123</v>
      </c>
      <c r="H8" s="18">
        <f t="shared" si="2"/>
        <v>6224</v>
      </c>
      <c r="I8" s="31">
        <f t="shared" ref="I8:I71" si="3">SUM(J8:S8)</f>
        <v>8825.0000000000018</v>
      </c>
      <c r="J8" s="32">
        <f t="shared" si="2"/>
        <v>6872.4000000000005</v>
      </c>
      <c r="K8" s="32">
        <f t="shared" si="2"/>
        <v>243.6</v>
      </c>
      <c r="L8" s="32">
        <f t="shared" si="2"/>
        <v>206</v>
      </c>
      <c r="M8" s="32">
        <f t="shared" si="2"/>
        <v>222.99999999999997</v>
      </c>
      <c r="N8" s="32">
        <f t="shared" si="2"/>
        <v>193.89999999999998</v>
      </c>
      <c r="O8" s="32">
        <f t="shared" si="2"/>
        <v>202.1</v>
      </c>
      <c r="P8" s="32">
        <f t="shared" si="2"/>
        <v>229.39999999999998</v>
      </c>
      <c r="Q8" s="32">
        <f t="shared" si="2"/>
        <v>219</v>
      </c>
      <c r="R8" s="32">
        <f t="shared" si="2"/>
        <v>205.2</v>
      </c>
      <c r="S8" s="32">
        <f t="shared" si="2"/>
        <v>230.4</v>
      </c>
      <c r="T8" s="18">
        <f t="shared" si="2"/>
        <v>8022</v>
      </c>
      <c r="U8" s="18">
        <f t="shared" si="2"/>
        <v>7083</v>
      </c>
    </row>
    <row r="9" spans="1:21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U9" si="4">F10+F28</f>
        <v>3186</v>
      </c>
      <c r="G9" s="18">
        <f t="shared" si="4"/>
        <v>6123</v>
      </c>
      <c r="H9" s="18">
        <f t="shared" si="4"/>
        <v>6224</v>
      </c>
      <c r="I9" s="31">
        <f t="shared" si="3"/>
        <v>8825.0000000000018</v>
      </c>
      <c r="J9" s="32">
        <f t="shared" si="4"/>
        <v>6872.4000000000005</v>
      </c>
      <c r="K9" s="32">
        <f t="shared" si="4"/>
        <v>243.6</v>
      </c>
      <c r="L9" s="32">
        <f t="shared" si="4"/>
        <v>206</v>
      </c>
      <c r="M9" s="32">
        <f t="shared" si="4"/>
        <v>222.99999999999997</v>
      </c>
      <c r="N9" s="32">
        <f t="shared" si="4"/>
        <v>193.89999999999998</v>
      </c>
      <c r="O9" s="32">
        <f t="shared" si="4"/>
        <v>202.1</v>
      </c>
      <c r="P9" s="32">
        <f t="shared" si="4"/>
        <v>229.39999999999998</v>
      </c>
      <c r="Q9" s="32">
        <f t="shared" si="4"/>
        <v>219</v>
      </c>
      <c r="R9" s="32">
        <f t="shared" si="4"/>
        <v>205.2</v>
      </c>
      <c r="S9" s="32">
        <f t="shared" si="4"/>
        <v>230.4</v>
      </c>
      <c r="T9" s="18">
        <f t="shared" si="4"/>
        <v>8022</v>
      </c>
      <c r="U9" s="18">
        <f t="shared" si="4"/>
        <v>7083</v>
      </c>
    </row>
    <row r="10" spans="1:21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U10" si="5">F11</f>
        <v>219</v>
      </c>
      <c r="G10" s="18">
        <f t="shared" si="5"/>
        <v>320</v>
      </c>
      <c r="H10" s="18">
        <f t="shared" si="5"/>
        <v>410</v>
      </c>
      <c r="I10" s="31">
        <f t="shared" si="3"/>
        <v>534.00000000000011</v>
      </c>
      <c r="J10" s="32">
        <f t="shared" si="5"/>
        <v>415.81</v>
      </c>
      <c r="K10" s="32">
        <f t="shared" si="5"/>
        <v>14.73</v>
      </c>
      <c r="L10" s="32">
        <f t="shared" si="5"/>
        <v>12.450000000000001</v>
      </c>
      <c r="M10" s="32">
        <f t="shared" si="5"/>
        <v>13.45</v>
      </c>
      <c r="N10" s="32">
        <f t="shared" si="5"/>
        <v>11.69</v>
      </c>
      <c r="O10" s="32">
        <f t="shared" si="5"/>
        <v>12.3</v>
      </c>
      <c r="P10" s="32">
        <f t="shared" si="5"/>
        <v>13.879999999999999</v>
      </c>
      <c r="Q10" s="32">
        <f t="shared" si="5"/>
        <v>13.36</v>
      </c>
      <c r="R10" s="32">
        <f t="shared" si="5"/>
        <v>12.39</v>
      </c>
      <c r="S10" s="32">
        <f t="shared" si="5"/>
        <v>13.940000000000001</v>
      </c>
      <c r="T10" s="18">
        <f t="shared" si="5"/>
        <v>1136</v>
      </c>
      <c r="U10" s="18">
        <f t="shared" si="5"/>
        <v>1711</v>
      </c>
    </row>
    <row r="11" spans="1:21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U11" si="6">F12+F16+F18+F21+F25</f>
        <v>219</v>
      </c>
      <c r="G11" s="18">
        <f t="shared" si="6"/>
        <v>320</v>
      </c>
      <c r="H11" s="18">
        <f t="shared" si="6"/>
        <v>410</v>
      </c>
      <c r="I11" s="31">
        <f t="shared" si="3"/>
        <v>534.00000000000011</v>
      </c>
      <c r="J11" s="32">
        <f t="shared" si="6"/>
        <v>415.81</v>
      </c>
      <c r="K11" s="32">
        <f t="shared" si="6"/>
        <v>14.73</v>
      </c>
      <c r="L11" s="32">
        <f t="shared" si="6"/>
        <v>12.450000000000001</v>
      </c>
      <c r="M11" s="32">
        <f t="shared" si="6"/>
        <v>13.45</v>
      </c>
      <c r="N11" s="32">
        <f t="shared" si="6"/>
        <v>11.69</v>
      </c>
      <c r="O11" s="32">
        <f t="shared" si="6"/>
        <v>12.3</v>
      </c>
      <c r="P11" s="32">
        <f t="shared" si="6"/>
        <v>13.879999999999999</v>
      </c>
      <c r="Q11" s="32">
        <f t="shared" si="6"/>
        <v>13.36</v>
      </c>
      <c r="R11" s="32">
        <f t="shared" si="6"/>
        <v>12.39</v>
      </c>
      <c r="S11" s="32">
        <f t="shared" si="6"/>
        <v>13.940000000000001</v>
      </c>
      <c r="T11" s="18">
        <f t="shared" si="6"/>
        <v>1136</v>
      </c>
      <c r="U11" s="18">
        <f t="shared" si="6"/>
        <v>1711</v>
      </c>
    </row>
    <row r="12" spans="1:21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U12" si="7">SUM(F13:F15)</f>
        <v>27</v>
      </c>
      <c r="G12" s="6">
        <f t="shared" si="7"/>
        <v>27</v>
      </c>
      <c r="H12" s="6">
        <f t="shared" si="7"/>
        <v>32</v>
      </c>
      <c r="I12" s="31">
        <f t="shared" si="3"/>
        <v>72</v>
      </c>
      <c r="J12" s="33">
        <f t="shared" si="7"/>
        <v>56.07</v>
      </c>
      <c r="K12" s="33">
        <f t="shared" si="7"/>
        <v>1.99</v>
      </c>
      <c r="L12" s="33">
        <f t="shared" si="7"/>
        <v>1.68</v>
      </c>
      <c r="M12" s="33">
        <f t="shared" si="7"/>
        <v>1.81</v>
      </c>
      <c r="N12" s="33">
        <f t="shared" si="7"/>
        <v>1.57</v>
      </c>
      <c r="O12" s="33">
        <f t="shared" si="7"/>
        <v>1.6600000000000001</v>
      </c>
      <c r="P12" s="33">
        <f t="shared" si="7"/>
        <v>1.87</v>
      </c>
      <c r="Q12" s="33">
        <f t="shared" si="7"/>
        <v>1.8</v>
      </c>
      <c r="R12" s="33">
        <f t="shared" si="7"/>
        <v>1.6700000000000002</v>
      </c>
      <c r="S12" s="33">
        <f t="shared" si="7"/>
        <v>1.8800000000000001</v>
      </c>
      <c r="T12" s="6">
        <f t="shared" si="7"/>
        <v>102</v>
      </c>
      <c r="U12" s="6">
        <f t="shared" si="7"/>
        <v>245</v>
      </c>
    </row>
    <row r="13" spans="1:21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25</v>
      </c>
      <c r="G13" s="6">
        <v>25</v>
      </c>
      <c r="H13" s="6">
        <v>30</v>
      </c>
      <c r="I13" s="31">
        <f t="shared" si="3"/>
        <v>70</v>
      </c>
      <c r="J13" s="33">
        <v>54.51</v>
      </c>
      <c r="K13" s="33">
        <v>1.94</v>
      </c>
      <c r="L13" s="33">
        <v>1.63</v>
      </c>
      <c r="M13" s="33">
        <v>1.76</v>
      </c>
      <c r="N13" s="33">
        <v>1.53</v>
      </c>
      <c r="O13" s="33">
        <v>1.61</v>
      </c>
      <c r="P13" s="33">
        <v>1.82</v>
      </c>
      <c r="Q13" s="33">
        <v>1.75</v>
      </c>
      <c r="R13" s="33">
        <v>1.62</v>
      </c>
      <c r="S13" s="33">
        <v>1.83</v>
      </c>
      <c r="T13" s="6">
        <v>100</v>
      </c>
      <c r="U13" s="6">
        <v>243</v>
      </c>
    </row>
    <row r="14" spans="1:21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6"/>
      <c r="U14" s="6"/>
    </row>
    <row r="15" spans="1:21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2</v>
      </c>
      <c r="G15" s="6">
        <v>2</v>
      </c>
      <c r="H15" s="6">
        <v>2</v>
      </c>
      <c r="I15" s="31">
        <f t="shared" si="3"/>
        <v>2.0000000000000004</v>
      </c>
      <c r="J15" s="33">
        <v>1.56</v>
      </c>
      <c r="K15" s="33">
        <v>0.05</v>
      </c>
      <c r="L15" s="33">
        <v>0.05</v>
      </c>
      <c r="M15" s="33">
        <v>0.05</v>
      </c>
      <c r="N15" s="33">
        <v>0.04</v>
      </c>
      <c r="O15" s="33">
        <v>0.05</v>
      </c>
      <c r="P15" s="33">
        <v>0.05</v>
      </c>
      <c r="Q15" s="33">
        <v>0.05</v>
      </c>
      <c r="R15" s="33">
        <v>0.05</v>
      </c>
      <c r="S15" s="33">
        <v>0.05</v>
      </c>
      <c r="T15" s="6">
        <v>2</v>
      </c>
      <c r="U15" s="6">
        <v>2</v>
      </c>
    </row>
    <row r="16" spans="1:21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U16" si="8">F17</f>
        <v>1</v>
      </c>
      <c r="G16" s="6">
        <f t="shared" si="8"/>
        <v>1</v>
      </c>
      <c r="H16" s="6">
        <f t="shared" si="8"/>
        <v>1</v>
      </c>
      <c r="I16" s="31">
        <f t="shared" si="3"/>
        <v>2.0000000000000004</v>
      </c>
      <c r="J16" s="33">
        <f t="shared" si="8"/>
        <v>1.56</v>
      </c>
      <c r="K16" s="33">
        <f t="shared" si="8"/>
        <v>0.05</v>
      </c>
      <c r="L16" s="33">
        <f t="shared" si="8"/>
        <v>0.05</v>
      </c>
      <c r="M16" s="33">
        <f t="shared" si="8"/>
        <v>0.05</v>
      </c>
      <c r="N16" s="33">
        <f t="shared" si="8"/>
        <v>0.04</v>
      </c>
      <c r="O16" s="33">
        <f t="shared" si="8"/>
        <v>0.05</v>
      </c>
      <c r="P16" s="33">
        <f t="shared" si="8"/>
        <v>0.05</v>
      </c>
      <c r="Q16" s="33">
        <f t="shared" si="8"/>
        <v>0.05</v>
      </c>
      <c r="R16" s="33">
        <f t="shared" si="8"/>
        <v>0.05</v>
      </c>
      <c r="S16" s="33">
        <f t="shared" si="8"/>
        <v>0.05</v>
      </c>
      <c r="T16" s="6">
        <f t="shared" si="8"/>
        <v>3</v>
      </c>
      <c r="U16" s="6">
        <f t="shared" si="8"/>
        <v>6</v>
      </c>
    </row>
    <row r="17" spans="1:21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1</v>
      </c>
      <c r="G17" s="6">
        <v>1</v>
      </c>
      <c r="H17" s="6">
        <v>1</v>
      </c>
      <c r="I17" s="31">
        <f t="shared" si="3"/>
        <v>2.0000000000000004</v>
      </c>
      <c r="J17" s="33">
        <v>1.56</v>
      </c>
      <c r="K17" s="33">
        <v>0.05</v>
      </c>
      <c r="L17" s="33">
        <v>0.05</v>
      </c>
      <c r="M17" s="33">
        <v>0.05</v>
      </c>
      <c r="N17" s="33">
        <v>0.04</v>
      </c>
      <c r="O17" s="33">
        <v>0.05</v>
      </c>
      <c r="P17" s="33">
        <v>0.05</v>
      </c>
      <c r="Q17" s="33">
        <v>0.05</v>
      </c>
      <c r="R17" s="33">
        <v>0.05</v>
      </c>
      <c r="S17" s="33">
        <v>0.05</v>
      </c>
      <c r="T17" s="6">
        <v>3</v>
      </c>
      <c r="U17" s="6">
        <v>6</v>
      </c>
    </row>
    <row r="18" spans="1:21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U18" si="9">SUM(F19:F20)</f>
        <v>7</v>
      </c>
      <c r="G18" s="6">
        <f t="shared" si="9"/>
        <v>12</v>
      </c>
      <c r="H18" s="6">
        <f t="shared" si="9"/>
        <v>22</v>
      </c>
      <c r="I18" s="31">
        <f t="shared" si="3"/>
        <v>30.000000000000004</v>
      </c>
      <c r="J18" s="33">
        <f t="shared" si="9"/>
        <v>23.34</v>
      </c>
      <c r="K18" s="33">
        <f t="shared" si="9"/>
        <v>0.82</v>
      </c>
      <c r="L18" s="33">
        <f t="shared" si="9"/>
        <v>0.7</v>
      </c>
      <c r="M18" s="33">
        <f t="shared" si="9"/>
        <v>0.76</v>
      </c>
      <c r="N18" s="33">
        <f t="shared" si="9"/>
        <v>0.66</v>
      </c>
      <c r="O18" s="33">
        <f t="shared" si="9"/>
        <v>0.7</v>
      </c>
      <c r="P18" s="33">
        <f t="shared" si="9"/>
        <v>0.78</v>
      </c>
      <c r="Q18" s="33">
        <f t="shared" si="9"/>
        <v>0.76</v>
      </c>
      <c r="R18" s="33">
        <f t="shared" si="9"/>
        <v>0.7</v>
      </c>
      <c r="S18" s="33">
        <f t="shared" si="9"/>
        <v>0.78</v>
      </c>
      <c r="T18" s="6">
        <f t="shared" si="9"/>
        <v>36</v>
      </c>
      <c r="U18" s="6">
        <f t="shared" si="9"/>
        <v>60</v>
      </c>
    </row>
    <row r="19" spans="1:21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</v>
      </c>
      <c r="G19" s="6">
        <v>5</v>
      </c>
      <c r="H19" s="6">
        <v>10</v>
      </c>
      <c r="I19" s="31">
        <f t="shared" si="3"/>
        <v>15.000000000000002</v>
      </c>
      <c r="J19" s="33">
        <v>11.67</v>
      </c>
      <c r="K19" s="33">
        <v>0.41</v>
      </c>
      <c r="L19" s="33">
        <v>0.35</v>
      </c>
      <c r="M19" s="33">
        <v>0.38</v>
      </c>
      <c r="N19" s="33">
        <v>0.33</v>
      </c>
      <c r="O19" s="33">
        <v>0.35</v>
      </c>
      <c r="P19" s="33">
        <v>0.39</v>
      </c>
      <c r="Q19" s="33">
        <v>0.38</v>
      </c>
      <c r="R19" s="33">
        <v>0.35</v>
      </c>
      <c r="S19" s="33">
        <v>0.39</v>
      </c>
      <c r="T19" s="6">
        <v>18</v>
      </c>
      <c r="U19" s="6">
        <v>35</v>
      </c>
    </row>
    <row r="20" spans="1:21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5</v>
      </c>
      <c r="G20" s="6">
        <v>7</v>
      </c>
      <c r="H20" s="6">
        <v>12</v>
      </c>
      <c r="I20" s="31">
        <f t="shared" si="3"/>
        <v>15.000000000000002</v>
      </c>
      <c r="J20" s="33">
        <v>11.67</v>
      </c>
      <c r="K20" s="33">
        <v>0.41</v>
      </c>
      <c r="L20" s="33">
        <v>0.35</v>
      </c>
      <c r="M20" s="33">
        <v>0.38</v>
      </c>
      <c r="N20" s="33">
        <v>0.33</v>
      </c>
      <c r="O20" s="33">
        <v>0.35</v>
      </c>
      <c r="P20" s="33">
        <v>0.39</v>
      </c>
      <c r="Q20" s="33">
        <v>0.38</v>
      </c>
      <c r="R20" s="33">
        <v>0.35</v>
      </c>
      <c r="S20" s="33">
        <v>0.39</v>
      </c>
      <c r="T20" s="6">
        <v>18</v>
      </c>
      <c r="U20" s="6">
        <v>25</v>
      </c>
    </row>
    <row r="21" spans="1:21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U21" si="10">SUM(F22:F24)</f>
        <v>184</v>
      </c>
      <c r="G21" s="6">
        <f t="shared" si="10"/>
        <v>280</v>
      </c>
      <c r="H21" s="6">
        <f t="shared" si="10"/>
        <v>355</v>
      </c>
      <c r="I21" s="31">
        <f t="shared" si="3"/>
        <v>410</v>
      </c>
      <c r="J21" s="33">
        <f t="shared" si="10"/>
        <v>319.26</v>
      </c>
      <c r="K21" s="33">
        <f t="shared" si="10"/>
        <v>11.32</v>
      </c>
      <c r="L21" s="33">
        <f t="shared" si="10"/>
        <v>9.5500000000000007</v>
      </c>
      <c r="M21" s="33">
        <f t="shared" si="10"/>
        <v>10.33</v>
      </c>
      <c r="N21" s="33">
        <f t="shared" si="10"/>
        <v>8.98</v>
      </c>
      <c r="O21" s="33">
        <f t="shared" si="10"/>
        <v>9.43</v>
      </c>
      <c r="P21" s="33">
        <f t="shared" si="10"/>
        <v>10.66</v>
      </c>
      <c r="Q21" s="33">
        <f t="shared" si="10"/>
        <v>10.25</v>
      </c>
      <c r="R21" s="33">
        <f t="shared" si="10"/>
        <v>9.51</v>
      </c>
      <c r="S21" s="33">
        <f t="shared" si="10"/>
        <v>10.71</v>
      </c>
      <c r="T21" s="6">
        <f t="shared" si="10"/>
        <v>865</v>
      </c>
      <c r="U21" s="6">
        <f t="shared" si="10"/>
        <v>1300</v>
      </c>
    </row>
    <row r="22" spans="1:21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24</v>
      </c>
      <c r="G22" s="6">
        <v>30</v>
      </c>
      <c r="H22" s="6">
        <v>35</v>
      </c>
      <c r="I22" s="31">
        <f t="shared" si="3"/>
        <v>49.999999999999993</v>
      </c>
      <c r="J22" s="33">
        <v>38.93</v>
      </c>
      <c r="K22" s="33">
        <v>1.38</v>
      </c>
      <c r="L22" s="33">
        <v>1.1599999999999999</v>
      </c>
      <c r="M22" s="33">
        <v>1.26</v>
      </c>
      <c r="N22" s="33">
        <v>1.1000000000000001</v>
      </c>
      <c r="O22" s="33">
        <v>1.1499999999999999</v>
      </c>
      <c r="P22" s="33">
        <v>1.3</v>
      </c>
      <c r="Q22" s="33">
        <v>1.25</v>
      </c>
      <c r="R22" s="33">
        <v>1.1599999999999999</v>
      </c>
      <c r="S22" s="33">
        <v>1.31</v>
      </c>
      <c r="T22" s="6">
        <v>65</v>
      </c>
      <c r="U22" s="6">
        <v>100</v>
      </c>
    </row>
    <row r="23" spans="1:21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160</v>
      </c>
      <c r="G23" s="6">
        <v>250</v>
      </c>
      <c r="H23" s="6">
        <v>320</v>
      </c>
      <c r="I23" s="31">
        <f t="shared" si="3"/>
        <v>359.99999999999994</v>
      </c>
      <c r="J23" s="33">
        <v>280.33</v>
      </c>
      <c r="K23" s="33">
        <v>9.94</v>
      </c>
      <c r="L23" s="33">
        <v>8.39</v>
      </c>
      <c r="M23" s="33">
        <v>9.07</v>
      </c>
      <c r="N23" s="33">
        <v>7.88</v>
      </c>
      <c r="O23" s="33">
        <v>8.2799999999999994</v>
      </c>
      <c r="P23" s="33">
        <v>9.36</v>
      </c>
      <c r="Q23" s="33">
        <v>9</v>
      </c>
      <c r="R23" s="33">
        <v>8.35</v>
      </c>
      <c r="S23" s="33">
        <v>9.4</v>
      </c>
      <c r="T23" s="6">
        <v>800</v>
      </c>
      <c r="U23" s="6">
        <v>1200</v>
      </c>
    </row>
    <row r="24" spans="1:21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"/>
      <c r="U24" s="6"/>
    </row>
    <row r="25" spans="1:21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20</v>
      </c>
      <c r="J25" s="33">
        <f t="shared" ref="J25:U25" si="11">SUM(J26:J27)</f>
        <v>15.58</v>
      </c>
      <c r="K25" s="33">
        <f t="shared" si="11"/>
        <v>0.55000000000000004</v>
      </c>
      <c r="L25" s="33">
        <f t="shared" si="11"/>
        <v>0.47</v>
      </c>
      <c r="M25" s="33">
        <f t="shared" si="11"/>
        <v>0.5</v>
      </c>
      <c r="N25" s="33">
        <f t="shared" si="11"/>
        <v>0.44</v>
      </c>
      <c r="O25" s="33">
        <f t="shared" si="11"/>
        <v>0.46</v>
      </c>
      <c r="P25" s="33">
        <f t="shared" si="11"/>
        <v>0.52</v>
      </c>
      <c r="Q25" s="33">
        <f t="shared" si="11"/>
        <v>0.5</v>
      </c>
      <c r="R25" s="33">
        <f t="shared" si="11"/>
        <v>0.46</v>
      </c>
      <c r="S25" s="33">
        <f t="shared" si="11"/>
        <v>0.52</v>
      </c>
      <c r="T25" s="6">
        <f t="shared" si="11"/>
        <v>130</v>
      </c>
      <c r="U25" s="6">
        <f t="shared" si="11"/>
        <v>100</v>
      </c>
    </row>
    <row r="26" spans="1:21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20</v>
      </c>
      <c r="J26" s="33">
        <v>15.58</v>
      </c>
      <c r="K26" s="33">
        <v>0.55000000000000004</v>
      </c>
      <c r="L26" s="33">
        <v>0.47</v>
      </c>
      <c r="M26" s="33">
        <v>0.5</v>
      </c>
      <c r="N26" s="33">
        <v>0.44</v>
      </c>
      <c r="O26" s="33">
        <v>0.46</v>
      </c>
      <c r="P26" s="33">
        <v>0.52</v>
      </c>
      <c r="Q26" s="33">
        <v>0.5</v>
      </c>
      <c r="R26" s="33">
        <v>0.46</v>
      </c>
      <c r="S26" s="33">
        <v>0.52</v>
      </c>
      <c r="T26" s="6">
        <v>130</v>
      </c>
      <c r="U26" s="6">
        <v>100</v>
      </c>
    </row>
    <row r="27" spans="1:21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"/>
      <c r="U27" s="6"/>
    </row>
    <row r="28" spans="1:21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U28" si="12">F29+F35+F50+F53+F57</f>
        <v>2967</v>
      </c>
      <c r="G28" s="18">
        <f t="shared" si="12"/>
        <v>5803</v>
      </c>
      <c r="H28" s="18">
        <f t="shared" si="12"/>
        <v>5814</v>
      </c>
      <c r="I28" s="31">
        <f t="shared" si="3"/>
        <v>8291</v>
      </c>
      <c r="J28" s="32">
        <f t="shared" si="12"/>
        <v>6456.59</v>
      </c>
      <c r="K28" s="32">
        <f t="shared" si="12"/>
        <v>228.87</v>
      </c>
      <c r="L28" s="32">
        <f t="shared" si="12"/>
        <v>193.55</v>
      </c>
      <c r="M28" s="32">
        <f t="shared" si="12"/>
        <v>209.54999999999998</v>
      </c>
      <c r="N28" s="32">
        <f t="shared" si="12"/>
        <v>182.20999999999998</v>
      </c>
      <c r="O28" s="32">
        <f t="shared" si="12"/>
        <v>189.79999999999998</v>
      </c>
      <c r="P28" s="32">
        <f t="shared" si="12"/>
        <v>215.51999999999998</v>
      </c>
      <c r="Q28" s="32">
        <f t="shared" si="12"/>
        <v>205.64000000000001</v>
      </c>
      <c r="R28" s="32">
        <f t="shared" si="12"/>
        <v>192.81</v>
      </c>
      <c r="S28" s="32">
        <f t="shared" si="12"/>
        <v>216.46</v>
      </c>
      <c r="T28" s="18">
        <f t="shared" si="12"/>
        <v>6886</v>
      </c>
      <c r="U28" s="18">
        <f t="shared" si="12"/>
        <v>5372</v>
      </c>
    </row>
    <row r="29" spans="1:21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U29" si="13">F30</f>
        <v>10</v>
      </c>
      <c r="G29" s="18">
        <f t="shared" si="13"/>
        <v>18.5</v>
      </c>
      <c r="H29" s="18">
        <f t="shared" si="13"/>
        <v>24.5</v>
      </c>
      <c r="I29" s="31">
        <f t="shared" si="3"/>
        <v>58.999999999999993</v>
      </c>
      <c r="J29" s="32">
        <f t="shared" si="13"/>
        <v>45.95</v>
      </c>
      <c r="K29" s="32">
        <f t="shared" si="13"/>
        <v>1.6400000000000001</v>
      </c>
      <c r="L29" s="32">
        <f t="shared" si="13"/>
        <v>1.37</v>
      </c>
      <c r="M29" s="32">
        <f t="shared" si="13"/>
        <v>1.48</v>
      </c>
      <c r="N29" s="32">
        <f t="shared" si="13"/>
        <v>1.29</v>
      </c>
      <c r="O29" s="32">
        <f t="shared" si="13"/>
        <v>1.36</v>
      </c>
      <c r="P29" s="32">
        <f t="shared" si="13"/>
        <v>1.53</v>
      </c>
      <c r="Q29" s="32">
        <f t="shared" si="13"/>
        <v>1.48</v>
      </c>
      <c r="R29" s="32">
        <f t="shared" si="13"/>
        <v>1.36</v>
      </c>
      <c r="S29" s="32">
        <f t="shared" si="13"/>
        <v>1.54</v>
      </c>
      <c r="T29" s="18">
        <f t="shared" si="13"/>
        <v>40</v>
      </c>
      <c r="U29" s="18">
        <f t="shared" si="13"/>
        <v>50</v>
      </c>
    </row>
    <row r="30" spans="1:21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U30" si="14">SUM(F31:F34)</f>
        <v>10</v>
      </c>
      <c r="G30" s="6">
        <f t="shared" si="14"/>
        <v>18.5</v>
      </c>
      <c r="H30" s="6">
        <f t="shared" si="14"/>
        <v>24.5</v>
      </c>
      <c r="I30" s="31">
        <f t="shared" si="3"/>
        <v>58.999999999999993</v>
      </c>
      <c r="J30" s="33">
        <f t="shared" si="14"/>
        <v>45.95</v>
      </c>
      <c r="K30" s="33">
        <f t="shared" si="14"/>
        <v>1.6400000000000001</v>
      </c>
      <c r="L30" s="33">
        <f t="shared" si="14"/>
        <v>1.37</v>
      </c>
      <c r="M30" s="33">
        <f t="shared" si="14"/>
        <v>1.48</v>
      </c>
      <c r="N30" s="33">
        <f t="shared" si="14"/>
        <v>1.29</v>
      </c>
      <c r="O30" s="33">
        <f t="shared" si="14"/>
        <v>1.36</v>
      </c>
      <c r="P30" s="33">
        <f t="shared" si="14"/>
        <v>1.53</v>
      </c>
      <c r="Q30" s="33">
        <f t="shared" si="14"/>
        <v>1.48</v>
      </c>
      <c r="R30" s="33">
        <f t="shared" si="14"/>
        <v>1.36</v>
      </c>
      <c r="S30" s="33">
        <f t="shared" si="14"/>
        <v>1.54</v>
      </c>
      <c r="T30" s="6">
        <f t="shared" si="14"/>
        <v>40</v>
      </c>
      <c r="U30" s="6">
        <f t="shared" si="14"/>
        <v>50</v>
      </c>
    </row>
    <row r="31" spans="1:21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5</v>
      </c>
      <c r="G31" s="6">
        <v>7</v>
      </c>
      <c r="H31" s="6">
        <v>7</v>
      </c>
      <c r="I31" s="31">
        <f t="shared" si="3"/>
        <v>10.000000000000002</v>
      </c>
      <c r="J31" s="33">
        <v>7.79</v>
      </c>
      <c r="K31" s="33">
        <v>0.28000000000000003</v>
      </c>
      <c r="L31" s="33">
        <v>0.23</v>
      </c>
      <c r="M31" s="33">
        <v>0.25</v>
      </c>
      <c r="N31" s="33">
        <v>0.22</v>
      </c>
      <c r="O31" s="33">
        <v>0.23</v>
      </c>
      <c r="P31" s="33">
        <v>0.26</v>
      </c>
      <c r="Q31" s="33">
        <v>0.25</v>
      </c>
      <c r="R31" s="33">
        <v>0.23</v>
      </c>
      <c r="S31" s="33">
        <v>0.26</v>
      </c>
      <c r="T31" s="6">
        <v>5</v>
      </c>
      <c r="U31" s="6">
        <v>5</v>
      </c>
    </row>
    <row r="32" spans="1:21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>
        <v>6.5</v>
      </c>
      <c r="H32" s="6">
        <v>12.5</v>
      </c>
      <c r="I32" s="31">
        <f t="shared" si="3"/>
        <v>38.999999999999993</v>
      </c>
      <c r="J32" s="33">
        <v>30.37</v>
      </c>
      <c r="K32" s="33">
        <v>1.08</v>
      </c>
      <c r="L32" s="33">
        <v>0.91</v>
      </c>
      <c r="M32" s="33">
        <v>0.98</v>
      </c>
      <c r="N32" s="33">
        <v>0.85</v>
      </c>
      <c r="O32" s="33">
        <v>0.9</v>
      </c>
      <c r="P32" s="33">
        <v>1.01</v>
      </c>
      <c r="Q32" s="33">
        <v>0.98</v>
      </c>
      <c r="R32" s="33">
        <v>0.9</v>
      </c>
      <c r="S32" s="33">
        <v>1.02</v>
      </c>
      <c r="T32" s="6">
        <v>13</v>
      </c>
      <c r="U32" s="6">
        <v>15</v>
      </c>
    </row>
    <row r="33" spans="1:21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5</v>
      </c>
      <c r="G33" s="6">
        <v>5</v>
      </c>
      <c r="H33" s="6">
        <v>5</v>
      </c>
      <c r="I33" s="31">
        <f t="shared" si="3"/>
        <v>10.000000000000002</v>
      </c>
      <c r="J33" s="33">
        <v>7.79</v>
      </c>
      <c r="K33" s="33">
        <v>0.28000000000000003</v>
      </c>
      <c r="L33" s="33">
        <v>0.23</v>
      </c>
      <c r="M33" s="33">
        <v>0.25</v>
      </c>
      <c r="N33" s="33">
        <v>0.22</v>
      </c>
      <c r="O33" s="33">
        <v>0.23</v>
      </c>
      <c r="P33" s="33">
        <v>0.26</v>
      </c>
      <c r="Q33" s="33">
        <v>0.25</v>
      </c>
      <c r="R33" s="33">
        <v>0.23</v>
      </c>
      <c r="S33" s="33">
        <v>0.26</v>
      </c>
      <c r="T33" s="6">
        <v>22</v>
      </c>
      <c r="U33" s="6">
        <v>30</v>
      </c>
    </row>
    <row r="34" spans="1:21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6"/>
      <c r="U34" s="6"/>
    </row>
    <row r="35" spans="1:21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U35" si="15">F36+F37+F44</f>
        <v>57</v>
      </c>
      <c r="G35" s="18">
        <f t="shared" si="15"/>
        <v>64.5</v>
      </c>
      <c r="H35" s="18">
        <f t="shared" si="15"/>
        <v>69.5</v>
      </c>
      <c r="I35" s="31">
        <f t="shared" si="3"/>
        <v>104</v>
      </c>
      <c r="J35" s="32">
        <f t="shared" si="15"/>
        <v>80.97</v>
      </c>
      <c r="K35" s="32">
        <f t="shared" si="15"/>
        <v>2.88</v>
      </c>
      <c r="L35" s="32">
        <f t="shared" si="15"/>
        <v>2.41</v>
      </c>
      <c r="M35" s="32">
        <f t="shared" si="15"/>
        <v>2.62</v>
      </c>
      <c r="N35" s="32">
        <f t="shared" si="15"/>
        <v>2.2799999999999998</v>
      </c>
      <c r="O35" s="32">
        <f t="shared" si="15"/>
        <v>2.4</v>
      </c>
      <c r="P35" s="32">
        <f t="shared" si="15"/>
        <v>2.7</v>
      </c>
      <c r="Q35" s="32">
        <f t="shared" si="15"/>
        <v>2.6100000000000003</v>
      </c>
      <c r="R35" s="32">
        <f t="shared" si="15"/>
        <v>2.42</v>
      </c>
      <c r="S35" s="32">
        <f t="shared" si="15"/>
        <v>2.71</v>
      </c>
      <c r="T35" s="18">
        <f t="shared" si="15"/>
        <v>146</v>
      </c>
      <c r="U35" s="18">
        <f t="shared" si="15"/>
        <v>232</v>
      </c>
    </row>
    <row r="36" spans="1:21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6"/>
      <c r="U36" s="6"/>
    </row>
    <row r="37" spans="1:21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U37" si="16">SUM(F38:F43)</f>
        <v>12</v>
      </c>
      <c r="G37" s="6">
        <f t="shared" si="16"/>
        <v>17.5</v>
      </c>
      <c r="H37" s="6">
        <f t="shared" si="16"/>
        <v>23</v>
      </c>
      <c r="I37" s="31">
        <f t="shared" si="3"/>
        <v>26.999999999999996</v>
      </c>
      <c r="J37" s="33">
        <f t="shared" si="16"/>
        <v>21.009999999999998</v>
      </c>
      <c r="K37" s="33">
        <f t="shared" si="16"/>
        <v>0.75</v>
      </c>
      <c r="L37" s="33">
        <f t="shared" si="16"/>
        <v>0.62</v>
      </c>
      <c r="M37" s="33">
        <f t="shared" si="16"/>
        <v>0.68</v>
      </c>
      <c r="N37" s="33">
        <f t="shared" si="16"/>
        <v>0.6</v>
      </c>
      <c r="O37" s="33">
        <f t="shared" si="16"/>
        <v>0.63</v>
      </c>
      <c r="P37" s="33">
        <f t="shared" si="16"/>
        <v>0.70000000000000007</v>
      </c>
      <c r="Q37" s="33">
        <f t="shared" si="16"/>
        <v>0.68</v>
      </c>
      <c r="R37" s="33">
        <f t="shared" si="16"/>
        <v>0.63</v>
      </c>
      <c r="S37" s="33">
        <f t="shared" si="16"/>
        <v>0.70000000000000007</v>
      </c>
      <c r="T37" s="6">
        <f t="shared" si="16"/>
        <v>72</v>
      </c>
      <c r="U37" s="6">
        <f t="shared" si="16"/>
        <v>139</v>
      </c>
    </row>
    <row r="38" spans="1:21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10</v>
      </c>
      <c r="G38" s="6">
        <v>10</v>
      </c>
      <c r="H38" s="6">
        <v>10</v>
      </c>
      <c r="I38" s="31">
        <f t="shared" si="3"/>
        <v>10.000000000000002</v>
      </c>
      <c r="J38" s="33">
        <v>7.79</v>
      </c>
      <c r="K38" s="33">
        <v>0.28000000000000003</v>
      </c>
      <c r="L38" s="33">
        <v>0.23</v>
      </c>
      <c r="M38" s="33">
        <v>0.25</v>
      </c>
      <c r="N38" s="33">
        <v>0.22</v>
      </c>
      <c r="O38" s="33">
        <v>0.23</v>
      </c>
      <c r="P38" s="33">
        <v>0.26</v>
      </c>
      <c r="Q38" s="33">
        <v>0.25</v>
      </c>
      <c r="R38" s="33">
        <v>0.23</v>
      </c>
      <c r="S38" s="33">
        <v>0.26</v>
      </c>
      <c r="T38" s="6">
        <v>7</v>
      </c>
      <c r="U38" s="6">
        <v>12</v>
      </c>
    </row>
    <row r="39" spans="1:21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/>
      <c r="H39" s="6">
        <v>3</v>
      </c>
      <c r="I39" s="31">
        <f t="shared" si="3"/>
        <v>2.9999999999999996</v>
      </c>
      <c r="J39" s="33">
        <v>2.3199999999999998</v>
      </c>
      <c r="K39" s="33">
        <v>0.08</v>
      </c>
      <c r="L39" s="33">
        <v>7.0000000000000007E-2</v>
      </c>
      <c r="M39" s="33">
        <v>0.08</v>
      </c>
      <c r="N39" s="33">
        <v>7.0000000000000007E-2</v>
      </c>
      <c r="O39" s="33">
        <v>7.0000000000000007E-2</v>
      </c>
      <c r="P39" s="33">
        <v>0.08</v>
      </c>
      <c r="Q39" s="33">
        <v>0.08</v>
      </c>
      <c r="R39" s="33">
        <v>7.0000000000000007E-2</v>
      </c>
      <c r="S39" s="33">
        <v>0.08</v>
      </c>
      <c r="T39" s="6">
        <v>3</v>
      </c>
      <c r="U39" s="6">
        <v>3</v>
      </c>
    </row>
    <row r="40" spans="1:21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>
        <v>2.5</v>
      </c>
      <c r="H40" s="6">
        <v>3</v>
      </c>
      <c r="I40" s="31">
        <f t="shared" si="3"/>
        <v>4</v>
      </c>
      <c r="J40" s="33">
        <v>3.11</v>
      </c>
      <c r="K40" s="33">
        <v>0.11</v>
      </c>
      <c r="L40" s="33">
        <v>0.09</v>
      </c>
      <c r="M40" s="33">
        <v>0.1</v>
      </c>
      <c r="N40" s="33">
        <v>0.09</v>
      </c>
      <c r="O40" s="33">
        <v>0.1</v>
      </c>
      <c r="P40" s="33">
        <v>0.1</v>
      </c>
      <c r="Q40" s="33">
        <v>0.1</v>
      </c>
      <c r="R40" s="33">
        <v>0.1</v>
      </c>
      <c r="S40" s="33">
        <v>0.1</v>
      </c>
      <c r="T40" s="6">
        <v>36</v>
      </c>
      <c r="U40" s="6">
        <v>100</v>
      </c>
    </row>
    <row r="41" spans="1:21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6"/>
      <c r="U41" s="6"/>
    </row>
    <row r="42" spans="1:21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10.000000000000002</v>
      </c>
      <c r="J42" s="33">
        <v>7.79</v>
      </c>
      <c r="K42" s="33">
        <v>0.28000000000000003</v>
      </c>
      <c r="L42" s="33">
        <v>0.23</v>
      </c>
      <c r="M42" s="33">
        <v>0.25</v>
      </c>
      <c r="N42" s="33">
        <v>0.22</v>
      </c>
      <c r="O42" s="33">
        <v>0.23</v>
      </c>
      <c r="P42" s="33">
        <v>0.26</v>
      </c>
      <c r="Q42" s="33">
        <v>0.25</v>
      </c>
      <c r="R42" s="33">
        <v>0.23</v>
      </c>
      <c r="S42" s="33">
        <v>0.26</v>
      </c>
      <c r="T42" s="6">
        <v>10</v>
      </c>
      <c r="U42" s="6">
        <v>20</v>
      </c>
    </row>
    <row r="43" spans="1:21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5</v>
      </c>
      <c r="H43" s="6">
        <v>7</v>
      </c>
      <c r="I43" s="31">
        <f t="shared" si="3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6">
        <v>16</v>
      </c>
      <c r="U43" s="6">
        <v>4</v>
      </c>
    </row>
    <row r="44" spans="1:21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U44" si="17">SUM(F45:F49)</f>
        <v>45</v>
      </c>
      <c r="G44" s="6">
        <f t="shared" si="17"/>
        <v>47</v>
      </c>
      <c r="H44" s="6">
        <f t="shared" si="17"/>
        <v>46.5</v>
      </c>
      <c r="I44" s="31">
        <f t="shared" si="3"/>
        <v>77.000000000000028</v>
      </c>
      <c r="J44" s="33">
        <f t="shared" si="17"/>
        <v>59.960000000000008</v>
      </c>
      <c r="K44" s="33">
        <f t="shared" si="17"/>
        <v>2.13</v>
      </c>
      <c r="L44" s="33">
        <f t="shared" si="17"/>
        <v>1.79</v>
      </c>
      <c r="M44" s="33">
        <f t="shared" si="17"/>
        <v>1.94</v>
      </c>
      <c r="N44" s="33">
        <f t="shared" si="17"/>
        <v>1.68</v>
      </c>
      <c r="O44" s="33">
        <f t="shared" si="17"/>
        <v>1.77</v>
      </c>
      <c r="P44" s="33">
        <f t="shared" si="17"/>
        <v>2</v>
      </c>
      <c r="Q44" s="33">
        <f t="shared" si="17"/>
        <v>1.9300000000000002</v>
      </c>
      <c r="R44" s="33">
        <f t="shared" si="17"/>
        <v>1.79</v>
      </c>
      <c r="S44" s="33">
        <f t="shared" si="17"/>
        <v>2.0099999999999998</v>
      </c>
      <c r="T44" s="6">
        <f t="shared" si="17"/>
        <v>74</v>
      </c>
      <c r="U44" s="6">
        <f t="shared" si="17"/>
        <v>93</v>
      </c>
    </row>
    <row r="45" spans="1:21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7</v>
      </c>
      <c r="G45" s="6">
        <v>7</v>
      </c>
      <c r="H45" s="6">
        <v>7</v>
      </c>
      <c r="I45" s="31">
        <f t="shared" si="3"/>
        <v>10.000000000000002</v>
      </c>
      <c r="J45" s="33">
        <v>7.79</v>
      </c>
      <c r="K45" s="33">
        <v>0.28000000000000003</v>
      </c>
      <c r="L45" s="33">
        <v>0.23</v>
      </c>
      <c r="M45" s="33">
        <v>0.25</v>
      </c>
      <c r="N45" s="33">
        <v>0.22</v>
      </c>
      <c r="O45" s="33">
        <v>0.23</v>
      </c>
      <c r="P45" s="33">
        <v>0.26</v>
      </c>
      <c r="Q45" s="33">
        <v>0.25</v>
      </c>
      <c r="R45" s="33">
        <v>0.23</v>
      </c>
      <c r="S45" s="33">
        <v>0.26</v>
      </c>
      <c r="T45" s="6">
        <v>10</v>
      </c>
      <c r="U45" s="6">
        <v>10</v>
      </c>
    </row>
    <row r="46" spans="1:21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7</v>
      </c>
      <c r="G46" s="6">
        <v>5</v>
      </c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6"/>
      <c r="U46" s="6"/>
    </row>
    <row r="47" spans="1:21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>
        <v>4</v>
      </c>
      <c r="H47" s="6">
        <v>8.5</v>
      </c>
      <c r="I47" s="31">
        <f t="shared" si="3"/>
        <v>34</v>
      </c>
      <c r="J47" s="33">
        <v>26.48</v>
      </c>
      <c r="K47" s="33">
        <v>0.94</v>
      </c>
      <c r="L47" s="33">
        <v>0.79</v>
      </c>
      <c r="M47" s="33">
        <v>0.86</v>
      </c>
      <c r="N47" s="33">
        <v>0.74</v>
      </c>
      <c r="O47" s="33">
        <v>0.78</v>
      </c>
      <c r="P47" s="33">
        <v>0.88</v>
      </c>
      <c r="Q47" s="33">
        <v>0.85</v>
      </c>
      <c r="R47" s="33">
        <v>0.79</v>
      </c>
      <c r="S47" s="33">
        <v>0.89</v>
      </c>
      <c r="T47" s="6">
        <v>31</v>
      </c>
      <c r="U47" s="6">
        <v>50</v>
      </c>
    </row>
    <row r="48" spans="1:21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6"/>
      <c r="U48" s="6"/>
    </row>
    <row r="49" spans="1:21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31</v>
      </c>
      <c r="G49" s="6">
        <v>31</v>
      </c>
      <c r="H49" s="6">
        <v>31</v>
      </c>
      <c r="I49" s="31">
        <f t="shared" si="3"/>
        <v>33</v>
      </c>
      <c r="J49" s="33">
        <v>25.69</v>
      </c>
      <c r="K49" s="33">
        <v>0.91</v>
      </c>
      <c r="L49" s="33">
        <v>0.77</v>
      </c>
      <c r="M49" s="33">
        <v>0.83</v>
      </c>
      <c r="N49" s="33">
        <v>0.72</v>
      </c>
      <c r="O49" s="33">
        <v>0.76</v>
      </c>
      <c r="P49" s="33">
        <v>0.86</v>
      </c>
      <c r="Q49" s="33">
        <v>0.83</v>
      </c>
      <c r="R49" s="33">
        <v>0.77</v>
      </c>
      <c r="S49" s="33">
        <v>0.86</v>
      </c>
      <c r="T49" s="6">
        <v>33</v>
      </c>
      <c r="U49" s="6">
        <v>33</v>
      </c>
    </row>
    <row r="50" spans="1:21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U50" si="18">SUM(F51:F52)</f>
        <v>0</v>
      </c>
      <c r="G50" s="18">
        <f t="shared" si="18"/>
        <v>0</v>
      </c>
      <c r="H50" s="18">
        <f t="shared" si="18"/>
        <v>0</v>
      </c>
      <c r="I50" s="31">
        <f t="shared" si="3"/>
        <v>0</v>
      </c>
      <c r="J50" s="32">
        <f t="shared" si="18"/>
        <v>0</v>
      </c>
      <c r="K50" s="32">
        <f t="shared" si="18"/>
        <v>0</v>
      </c>
      <c r="L50" s="32">
        <f t="shared" si="18"/>
        <v>0</v>
      </c>
      <c r="M50" s="32">
        <f t="shared" si="18"/>
        <v>0</v>
      </c>
      <c r="N50" s="32">
        <f t="shared" si="18"/>
        <v>0</v>
      </c>
      <c r="O50" s="32">
        <f t="shared" si="18"/>
        <v>0</v>
      </c>
      <c r="P50" s="32">
        <f t="shared" si="18"/>
        <v>0</v>
      </c>
      <c r="Q50" s="32">
        <f t="shared" si="18"/>
        <v>0</v>
      </c>
      <c r="R50" s="32">
        <f t="shared" si="18"/>
        <v>0</v>
      </c>
      <c r="S50" s="32">
        <f t="shared" si="18"/>
        <v>0</v>
      </c>
      <c r="T50" s="18">
        <f t="shared" si="18"/>
        <v>0</v>
      </c>
      <c r="U50" s="18">
        <f t="shared" si="18"/>
        <v>0</v>
      </c>
    </row>
    <row r="51" spans="1:21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6"/>
      <c r="U51" s="6"/>
    </row>
    <row r="52" spans="1:21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6"/>
      <c r="U52" s="6"/>
    </row>
    <row r="53" spans="1:21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U53" si="19">SUM(F54:F56)</f>
        <v>2900</v>
      </c>
      <c r="G53" s="18">
        <f t="shared" si="19"/>
        <v>5720</v>
      </c>
      <c r="H53" s="18">
        <f t="shared" si="19"/>
        <v>5720</v>
      </c>
      <c r="I53" s="31">
        <f t="shared" si="3"/>
        <v>8128.0000000000009</v>
      </c>
      <c r="J53" s="32">
        <f t="shared" si="19"/>
        <v>6329.67</v>
      </c>
      <c r="K53" s="32">
        <f t="shared" si="19"/>
        <v>224.35</v>
      </c>
      <c r="L53" s="32">
        <f t="shared" si="19"/>
        <v>189.77</v>
      </c>
      <c r="M53" s="32">
        <f t="shared" si="19"/>
        <v>205.45</v>
      </c>
      <c r="N53" s="32">
        <f t="shared" si="19"/>
        <v>178.64</v>
      </c>
      <c r="O53" s="32">
        <f t="shared" si="19"/>
        <v>186.04</v>
      </c>
      <c r="P53" s="32">
        <f t="shared" si="19"/>
        <v>211.29</v>
      </c>
      <c r="Q53" s="32">
        <f t="shared" si="19"/>
        <v>201.55</v>
      </c>
      <c r="R53" s="32">
        <f t="shared" si="19"/>
        <v>189.03</v>
      </c>
      <c r="S53" s="32">
        <f t="shared" si="19"/>
        <v>212.21</v>
      </c>
      <c r="T53" s="18">
        <f t="shared" si="19"/>
        <v>6700</v>
      </c>
      <c r="U53" s="18">
        <f t="shared" si="19"/>
        <v>5090</v>
      </c>
    </row>
    <row r="54" spans="1:21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2900</v>
      </c>
      <c r="G54" s="6">
        <v>5720</v>
      </c>
      <c r="H54" s="6">
        <v>5720</v>
      </c>
      <c r="I54" s="31">
        <f t="shared" si="3"/>
        <v>8128.0000000000009</v>
      </c>
      <c r="J54" s="33">
        <v>6329.67</v>
      </c>
      <c r="K54" s="33">
        <v>224.35</v>
      </c>
      <c r="L54" s="33">
        <v>189.77</v>
      </c>
      <c r="M54" s="33">
        <v>205.45</v>
      </c>
      <c r="N54" s="33">
        <v>178.64</v>
      </c>
      <c r="O54" s="33">
        <v>186.04</v>
      </c>
      <c r="P54" s="33">
        <v>211.29</v>
      </c>
      <c r="Q54" s="33">
        <v>201.55</v>
      </c>
      <c r="R54" s="33">
        <v>189.03</v>
      </c>
      <c r="S54" s="33">
        <v>212.21</v>
      </c>
      <c r="T54" s="6">
        <v>6700</v>
      </c>
      <c r="U54" s="6">
        <v>5090</v>
      </c>
    </row>
    <row r="55" spans="1:21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6"/>
      <c r="U55" s="6"/>
    </row>
    <row r="56" spans="1:21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6"/>
      <c r="U56" s="6"/>
    </row>
    <row r="57" spans="1:21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U57" si="20">F58</f>
        <v>0</v>
      </c>
      <c r="G57" s="18">
        <f t="shared" si="20"/>
        <v>0</v>
      </c>
      <c r="H57" s="18">
        <f t="shared" si="20"/>
        <v>0</v>
      </c>
      <c r="I57" s="31">
        <f t="shared" si="3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32">
        <f t="shared" si="20"/>
        <v>0</v>
      </c>
      <c r="Q57" s="32">
        <f t="shared" si="20"/>
        <v>0</v>
      </c>
      <c r="R57" s="32">
        <f t="shared" si="20"/>
        <v>0</v>
      </c>
      <c r="S57" s="32">
        <f t="shared" si="20"/>
        <v>0</v>
      </c>
      <c r="T57" s="18">
        <f t="shared" si="20"/>
        <v>0</v>
      </c>
      <c r="U57" s="18">
        <f t="shared" si="20"/>
        <v>0</v>
      </c>
    </row>
    <row r="58" spans="1:21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6"/>
      <c r="U58" s="6"/>
    </row>
    <row r="59" spans="1:21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U59" si="21">F60</f>
        <v>0</v>
      </c>
      <c r="G59" s="18">
        <f t="shared" si="21"/>
        <v>0</v>
      </c>
      <c r="H59" s="18">
        <f t="shared" si="21"/>
        <v>0</v>
      </c>
      <c r="I59" s="31">
        <f t="shared" si="3"/>
        <v>0</v>
      </c>
      <c r="J59" s="32">
        <f t="shared" si="21"/>
        <v>0</v>
      </c>
      <c r="K59" s="32">
        <f t="shared" si="21"/>
        <v>0</v>
      </c>
      <c r="L59" s="32">
        <f t="shared" si="21"/>
        <v>0</v>
      </c>
      <c r="M59" s="32">
        <f t="shared" si="21"/>
        <v>0</v>
      </c>
      <c r="N59" s="32">
        <f t="shared" si="21"/>
        <v>0</v>
      </c>
      <c r="O59" s="32">
        <f t="shared" si="21"/>
        <v>0</v>
      </c>
      <c r="P59" s="32">
        <f t="shared" si="21"/>
        <v>0</v>
      </c>
      <c r="Q59" s="32">
        <f t="shared" si="21"/>
        <v>0</v>
      </c>
      <c r="R59" s="32">
        <f t="shared" si="21"/>
        <v>0</v>
      </c>
      <c r="S59" s="32">
        <f t="shared" si="21"/>
        <v>0</v>
      </c>
      <c r="T59" s="18">
        <f t="shared" si="21"/>
        <v>0</v>
      </c>
      <c r="U59" s="18">
        <f t="shared" si="21"/>
        <v>0</v>
      </c>
    </row>
    <row r="60" spans="1:21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U60" si="22">F61+F63</f>
        <v>0</v>
      </c>
      <c r="G60" s="18">
        <f t="shared" si="22"/>
        <v>0</v>
      </c>
      <c r="H60" s="18">
        <f t="shared" si="22"/>
        <v>0</v>
      </c>
      <c r="I60" s="31">
        <f t="shared" si="3"/>
        <v>0</v>
      </c>
      <c r="J60" s="32">
        <f t="shared" si="22"/>
        <v>0</v>
      </c>
      <c r="K60" s="32">
        <f t="shared" si="22"/>
        <v>0</v>
      </c>
      <c r="L60" s="32">
        <f t="shared" si="22"/>
        <v>0</v>
      </c>
      <c r="M60" s="32">
        <f t="shared" si="22"/>
        <v>0</v>
      </c>
      <c r="N60" s="32">
        <f t="shared" si="22"/>
        <v>0</v>
      </c>
      <c r="O60" s="32">
        <f t="shared" si="22"/>
        <v>0</v>
      </c>
      <c r="P60" s="32">
        <f t="shared" si="22"/>
        <v>0</v>
      </c>
      <c r="Q60" s="32">
        <f t="shared" si="22"/>
        <v>0</v>
      </c>
      <c r="R60" s="32">
        <f t="shared" si="22"/>
        <v>0</v>
      </c>
      <c r="S60" s="32">
        <f t="shared" si="22"/>
        <v>0</v>
      </c>
      <c r="T60" s="18">
        <f t="shared" si="22"/>
        <v>0</v>
      </c>
      <c r="U60" s="18">
        <f t="shared" si="22"/>
        <v>0</v>
      </c>
    </row>
    <row r="61" spans="1:21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U61" si="23">F62</f>
        <v>0</v>
      </c>
      <c r="G61" s="18">
        <f t="shared" si="23"/>
        <v>0</v>
      </c>
      <c r="H61" s="18">
        <f t="shared" si="23"/>
        <v>0</v>
      </c>
      <c r="I61" s="31">
        <f t="shared" si="3"/>
        <v>0</v>
      </c>
      <c r="J61" s="32">
        <f t="shared" si="23"/>
        <v>0</v>
      </c>
      <c r="K61" s="32">
        <f t="shared" si="23"/>
        <v>0</v>
      </c>
      <c r="L61" s="32">
        <f t="shared" si="23"/>
        <v>0</v>
      </c>
      <c r="M61" s="32">
        <f t="shared" si="23"/>
        <v>0</v>
      </c>
      <c r="N61" s="32">
        <f t="shared" si="23"/>
        <v>0</v>
      </c>
      <c r="O61" s="32">
        <f t="shared" si="23"/>
        <v>0</v>
      </c>
      <c r="P61" s="32">
        <f t="shared" si="23"/>
        <v>0</v>
      </c>
      <c r="Q61" s="32">
        <f t="shared" si="23"/>
        <v>0</v>
      </c>
      <c r="R61" s="32">
        <f t="shared" si="23"/>
        <v>0</v>
      </c>
      <c r="S61" s="32">
        <f t="shared" si="23"/>
        <v>0</v>
      </c>
      <c r="T61" s="18">
        <f t="shared" si="23"/>
        <v>0</v>
      </c>
      <c r="U61" s="18">
        <f t="shared" si="23"/>
        <v>0</v>
      </c>
    </row>
    <row r="62" spans="1:21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6"/>
      <c r="U62" s="6"/>
    </row>
    <row r="63" spans="1:21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8"/>
      <c r="U63" s="18"/>
    </row>
    <row r="64" spans="1:21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U64" si="24">F65+F71</f>
        <v>0</v>
      </c>
      <c r="G64" s="18">
        <f t="shared" si="24"/>
        <v>0</v>
      </c>
      <c r="H64" s="18">
        <f t="shared" si="24"/>
        <v>0</v>
      </c>
      <c r="I64" s="31">
        <f t="shared" si="3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32">
        <f t="shared" si="24"/>
        <v>0</v>
      </c>
      <c r="N64" s="32">
        <f t="shared" si="24"/>
        <v>0</v>
      </c>
      <c r="O64" s="32">
        <f t="shared" si="24"/>
        <v>0</v>
      </c>
      <c r="P64" s="32">
        <f t="shared" si="24"/>
        <v>0</v>
      </c>
      <c r="Q64" s="32">
        <f t="shared" si="24"/>
        <v>0</v>
      </c>
      <c r="R64" s="32">
        <f t="shared" si="24"/>
        <v>0</v>
      </c>
      <c r="S64" s="32">
        <f t="shared" si="24"/>
        <v>0</v>
      </c>
      <c r="T64" s="18">
        <f t="shared" si="24"/>
        <v>0</v>
      </c>
      <c r="U64" s="18">
        <f t="shared" si="24"/>
        <v>0</v>
      </c>
    </row>
    <row r="65" spans="1:21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U65" si="25">F66+F69</f>
        <v>0</v>
      </c>
      <c r="G65" s="18">
        <f t="shared" si="25"/>
        <v>0</v>
      </c>
      <c r="H65" s="18">
        <f t="shared" si="25"/>
        <v>0</v>
      </c>
      <c r="I65" s="31">
        <f t="shared" si="3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32">
        <f t="shared" si="25"/>
        <v>0</v>
      </c>
      <c r="Q65" s="32">
        <f t="shared" si="25"/>
        <v>0</v>
      </c>
      <c r="R65" s="32">
        <f t="shared" si="25"/>
        <v>0</v>
      </c>
      <c r="S65" s="32">
        <f t="shared" si="25"/>
        <v>0</v>
      </c>
      <c r="T65" s="18">
        <f t="shared" si="25"/>
        <v>0</v>
      </c>
      <c r="U65" s="18">
        <f t="shared" si="25"/>
        <v>0</v>
      </c>
    </row>
    <row r="66" spans="1:21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U67" si="26">F67</f>
        <v>0</v>
      </c>
      <c r="G66" s="18">
        <f t="shared" si="26"/>
        <v>0</v>
      </c>
      <c r="H66" s="18">
        <f t="shared" si="26"/>
        <v>0</v>
      </c>
      <c r="I66" s="31">
        <f t="shared" si="3"/>
        <v>0</v>
      </c>
      <c r="J66" s="32">
        <f t="shared" si="26"/>
        <v>0</v>
      </c>
      <c r="K66" s="32">
        <f t="shared" si="26"/>
        <v>0</v>
      </c>
      <c r="L66" s="32">
        <f t="shared" si="26"/>
        <v>0</v>
      </c>
      <c r="M66" s="32">
        <f t="shared" si="26"/>
        <v>0</v>
      </c>
      <c r="N66" s="32">
        <f t="shared" si="26"/>
        <v>0</v>
      </c>
      <c r="O66" s="32">
        <f t="shared" si="26"/>
        <v>0</v>
      </c>
      <c r="P66" s="32">
        <f t="shared" si="26"/>
        <v>0</v>
      </c>
      <c r="Q66" s="32">
        <f t="shared" si="26"/>
        <v>0</v>
      </c>
      <c r="R66" s="32">
        <f t="shared" si="26"/>
        <v>0</v>
      </c>
      <c r="S66" s="32">
        <f t="shared" si="26"/>
        <v>0</v>
      </c>
      <c r="T66" s="18">
        <f t="shared" si="26"/>
        <v>0</v>
      </c>
      <c r="U66" s="18">
        <f t="shared" si="26"/>
        <v>0</v>
      </c>
    </row>
    <row r="67" spans="1:21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26"/>
        <v>0</v>
      </c>
      <c r="G67" s="18">
        <f t="shared" si="26"/>
        <v>0</v>
      </c>
      <c r="H67" s="18">
        <f t="shared" si="26"/>
        <v>0</v>
      </c>
      <c r="I67" s="31">
        <f t="shared" si="3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2">
        <f t="shared" si="26"/>
        <v>0</v>
      </c>
      <c r="O67" s="32">
        <f t="shared" si="26"/>
        <v>0</v>
      </c>
      <c r="P67" s="32">
        <f t="shared" si="26"/>
        <v>0</v>
      </c>
      <c r="Q67" s="32">
        <f t="shared" si="26"/>
        <v>0</v>
      </c>
      <c r="R67" s="32">
        <f t="shared" si="26"/>
        <v>0</v>
      </c>
      <c r="S67" s="32">
        <f t="shared" si="26"/>
        <v>0</v>
      </c>
      <c r="T67" s="18">
        <f t="shared" si="26"/>
        <v>0</v>
      </c>
      <c r="U67" s="18">
        <f t="shared" si="26"/>
        <v>0</v>
      </c>
    </row>
    <row r="68" spans="1:21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6"/>
      <c r="U68" s="6"/>
    </row>
    <row r="69" spans="1:21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U69" si="27">F70</f>
        <v>0</v>
      </c>
      <c r="G69" s="18">
        <f t="shared" si="27"/>
        <v>0</v>
      </c>
      <c r="H69" s="18">
        <f t="shared" si="27"/>
        <v>0</v>
      </c>
      <c r="I69" s="31">
        <f t="shared" si="3"/>
        <v>0</v>
      </c>
      <c r="J69" s="32">
        <f t="shared" si="27"/>
        <v>0</v>
      </c>
      <c r="K69" s="32">
        <f t="shared" si="27"/>
        <v>0</v>
      </c>
      <c r="L69" s="32">
        <f t="shared" si="27"/>
        <v>0</v>
      </c>
      <c r="M69" s="32">
        <f t="shared" si="27"/>
        <v>0</v>
      </c>
      <c r="N69" s="32">
        <f t="shared" si="27"/>
        <v>0</v>
      </c>
      <c r="O69" s="32">
        <f t="shared" si="27"/>
        <v>0</v>
      </c>
      <c r="P69" s="32">
        <f t="shared" si="27"/>
        <v>0</v>
      </c>
      <c r="Q69" s="32">
        <f t="shared" si="27"/>
        <v>0</v>
      </c>
      <c r="R69" s="32">
        <f t="shared" si="27"/>
        <v>0</v>
      </c>
      <c r="S69" s="32">
        <f t="shared" si="27"/>
        <v>0</v>
      </c>
      <c r="T69" s="18">
        <f t="shared" si="27"/>
        <v>0</v>
      </c>
      <c r="U69" s="18">
        <f t="shared" si="27"/>
        <v>0</v>
      </c>
    </row>
    <row r="70" spans="1:21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6"/>
      <c r="U70" s="6"/>
    </row>
    <row r="71" spans="1:21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U71" si="28">F72</f>
        <v>0</v>
      </c>
      <c r="G71" s="18">
        <f t="shared" si="28"/>
        <v>0</v>
      </c>
      <c r="H71" s="18">
        <f t="shared" si="28"/>
        <v>0</v>
      </c>
      <c r="I71" s="31">
        <f t="shared" si="3"/>
        <v>0</v>
      </c>
      <c r="J71" s="32">
        <f t="shared" si="28"/>
        <v>0</v>
      </c>
      <c r="K71" s="32">
        <f t="shared" si="28"/>
        <v>0</v>
      </c>
      <c r="L71" s="32">
        <f t="shared" si="28"/>
        <v>0</v>
      </c>
      <c r="M71" s="32">
        <f t="shared" si="28"/>
        <v>0</v>
      </c>
      <c r="N71" s="32">
        <f t="shared" si="28"/>
        <v>0</v>
      </c>
      <c r="O71" s="32">
        <f t="shared" si="28"/>
        <v>0</v>
      </c>
      <c r="P71" s="32">
        <f t="shared" si="28"/>
        <v>0</v>
      </c>
      <c r="Q71" s="32">
        <f t="shared" si="28"/>
        <v>0</v>
      </c>
      <c r="R71" s="32">
        <f t="shared" si="28"/>
        <v>0</v>
      </c>
      <c r="S71" s="32">
        <f t="shared" si="28"/>
        <v>0</v>
      </c>
      <c r="T71" s="18">
        <f t="shared" si="28"/>
        <v>0</v>
      </c>
      <c r="U71" s="18">
        <f t="shared" si="28"/>
        <v>0</v>
      </c>
    </row>
    <row r="72" spans="1:21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29">SUM(J72:S72)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18"/>
      <c r="U72" s="18"/>
    </row>
    <row r="73" spans="1:21" ht="21.75" x14ac:dyDescent="0.65">
      <c r="A73" s="1"/>
      <c r="B73" s="1"/>
      <c r="C73" s="1"/>
      <c r="D73" s="1"/>
      <c r="E73" s="1"/>
    </row>
    <row r="74" spans="1:21" ht="21.75" x14ac:dyDescent="0.65">
      <c r="A74" s="1"/>
      <c r="B74" s="1"/>
      <c r="C74" s="1"/>
      <c r="D74" s="1"/>
      <c r="E74" s="1"/>
    </row>
    <row r="75" spans="1:21" ht="21.75" x14ac:dyDescent="0.65">
      <c r="A75" s="1"/>
      <c r="B75" s="1"/>
      <c r="C75" s="1"/>
      <c r="D75" s="1"/>
      <c r="E75" s="1"/>
    </row>
    <row r="76" spans="1:21" ht="21.75" x14ac:dyDescent="0.65">
      <c r="A76" s="1"/>
      <c r="B76" s="1"/>
      <c r="C76" s="1"/>
      <c r="D76" s="1"/>
      <c r="E76" s="1"/>
    </row>
    <row r="77" spans="1:21" ht="21.75" x14ac:dyDescent="0.65">
      <c r="A77" s="1"/>
      <c r="B77" s="1"/>
      <c r="C77" s="1"/>
      <c r="D77" s="1"/>
      <c r="E77" s="1"/>
    </row>
    <row r="78" spans="1:21" ht="21.75" x14ac:dyDescent="0.65">
      <c r="A78" s="1"/>
      <c r="B78" s="1"/>
      <c r="C78" s="1"/>
      <c r="D78" s="1"/>
      <c r="E78" s="1"/>
    </row>
    <row r="79" spans="1:21" ht="21.75" x14ac:dyDescent="0.65">
      <c r="A79" s="1"/>
      <c r="B79" s="1"/>
      <c r="C79" s="1"/>
      <c r="D79" s="1"/>
      <c r="E79" s="1"/>
    </row>
    <row r="80" spans="1:21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Q107"/>
  <sheetViews>
    <sheetView zoomScaleNormal="100" zoomScalePageLayoutView="90" workbookViewId="0">
      <selection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5" width="9.140625" hidden="1" customWidth="1" outlineLevel="1"/>
    <col min="16" max="16" width="8.85546875" bestFit="1" customWidth="1" collapsed="1"/>
    <col min="17" max="17" width="8.85546875" bestFit="1" customWidth="1"/>
  </cols>
  <sheetData>
    <row r="1" spans="1:17" ht="24.75" x14ac:dyDescent="0.75">
      <c r="A1" s="3" t="s">
        <v>54</v>
      </c>
    </row>
    <row r="2" spans="1:17" ht="24.75" x14ac:dyDescent="0.75">
      <c r="A2" s="3" t="s">
        <v>55</v>
      </c>
    </row>
    <row r="3" spans="1:17" ht="19.5" x14ac:dyDescent="0.55000000000000004">
      <c r="A3" s="21" t="s">
        <v>158</v>
      </c>
    </row>
    <row r="4" spans="1:17" ht="24.75" x14ac:dyDescent="0.75">
      <c r="A4" s="3" t="s">
        <v>159</v>
      </c>
    </row>
    <row r="5" spans="1:17" ht="24.75" x14ac:dyDescent="0.75">
      <c r="A5" s="3" t="s">
        <v>56</v>
      </c>
      <c r="I5" s="27"/>
      <c r="J5" s="22"/>
      <c r="K5" s="22"/>
      <c r="L5" s="22"/>
      <c r="M5" s="22"/>
      <c r="N5" s="22"/>
      <c r="O5" s="22"/>
    </row>
    <row r="6" spans="1:17" ht="114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330</v>
      </c>
      <c r="L6" s="28" t="s">
        <v>331</v>
      </c>
      <c r="M6" s="28" t="s">
        <v>332</v>
      </c>
      <c r="N6" s="28" t="s">
        <v>333</v>
      </c>
      <c r="O6" s="28" t="s">
        <v>334</v>
      </c>
      <c r="P6" s="16">
        <v>2013</v>
      </c>
      <c r="Q6" s="16">
        <v>2014</v>
      </c>
    </row>
    <row r="7" spans="1:17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3065</v>
      </c>
      <c r="G7" s="18">
        <f t="shared" si="0"/>
        <v>3674</v>
      </c>
      <c r="H7" s="18">
        <f t="shared" si="0"/>
        <v>4735</v>
      </c>
      <c r="I7" s="31">
        <f>SUM(J7:O7)</f>
        <v>7018.0000000000009</v>
      </c>
      <c r="J7" s="32">
        <f t="shared" ref="J7:Q7" si="1">J8+J64</f>
        <v>5694.4</v>
      </c>
      <c r="K7" s="32">
        <f t="shared" si="1"/>
        <v>281.10000000000002</v>
      </c>
      <c r="L7" s="32">
        <f t="shared" si="1"/>
        <v>252.5</v>
      </c>
      <c r="M7" s="32">
        <f t="shared" si="1"/>
        <v>249.60000000000002</v>
      </c>
      <c r="N7" s="32">
        <f t="shared" si="1"/>
        <v>273.59999999999997</v>
      </c>
      <c r="O7" s="32">
        <f t="shared" si="1"/>
        <v>266.8</v>
      </c>
      <c r="P7" s="18">
        <f t="shared" si="1"/>
        <v>6077</v>
      </c>
      <c r="Q7" s="18">
        <f t="shared" si="1"/>
        <v>5640</v>
      </c>
    </row>
    <row r="8" spans="1:17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H8" si="2">F9+F59</f>
        <v>3065</v>
      </c>
      <c r="G8" s="18">
        <f t="shared" si="2"/>
        <v>3674</v>
      </c>
      <c r="H8" s="18">
        <f t="shared" si="2"/>
        <v>4735</v>
      </c>
      <c r="I8" s="31">
        <f t="shared" ref="I8:I71" si="3">SUM(J8:O8)</f>
        <v>7018.0000000000009</v>
      </c>
      <c r="J8" s="32">
        <f t="shared" ref="J8:Q8" si="4">J9+J59</f>
        <v>5694.4</v>
      </c>
      <c r="K8" s="32">
        <f t="shared" si="4"/>
        <v>281.10000000000002</v>
      </c>
      <c r="L8" s="32">
        <f t="shared" si="4"/>
        <v>252.5</v>
      </c>
      <c r="M8" s="32">
        <f t="shared" si="4"/>
        <v>249.60000000000002</v>
      </c>
      <c r="N8" s="32">
        <f t="shared" si="4"/>
        <v>273.59999999999997</v>
      </c>
      <c r="O8" s="32">
        <f t="shared" si="4"/>
        <v>266.8</v>
      </c>
      <c r="P8" s="18">
        <f t="shared" si="4"/>
        <v>6077</v>
      </c>
      <c r="Q8" s="18">
        <f t="shared" si="4"/>
        <v>5640</v>
      </c>
    </row>
    <row r="9" spans="1:17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H9" si="5">F10+F28</f>
        <v>3065</v>
      </c>
      <c r="G9" s="18">
        <f t="shared" si="5"/>
        <v>3674</v>
      </c>
      <c r="H9" s="18">
        <f t="shared" si="5"/>
        <v>4735</v>
      </c>
      <c r="I9" s="31">
        <f t="shared" si="3"/>
        <v>7018.0000000000009</v>
      </c>
      <c r="J9" s="32">
        <f t="shared" ref="J9:Q9" si="6">J10+J28</f>
        <v>5694.4</v>
      </c>
      <c r="K9" s="32">
        <f t="shared" si="6"/>
        <v>281.10000000000002</v>
      </c>
      <c r="L9" s="32">
        <f t="shared" si="6"/>
        <v>252.5</v>
      </c>
      <c r="M9" s="32">
        <f t="shared" si="6"/>
        <v>249.60000000000002</v>
      </c>
      <c r="N9" s="32">
        <f t="shared" si="6"/>
        <v>273.59999999999997</v>
      </c>
      <c r="O9" s="32">
        <f t="shared" si="6"/>
        <v>266.8</v>
      </c>
      <c r="P9" s="18">
        <f t="shared" si="6"/>
        <v>6077</v>
      </c>
      <c r="Q9" s="18">
        <f t="shared" si="6"/>
        <v>5640</v>
      </c>
    </row>
    <row r="10" spans="1:17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Q10" si="7">F11</f>
        <v>147</v>
      </c>
      <c r="G10" s="18">
        <f t="shared" si="7"/>
        <v>163</v>
      </c>
      <c r="H10" s="18">
        <f t="shared" si="7"/>
        <v>213</v>
      </c>
      <c r="I10" s="31">
        <f t="shared" si="3"/>
        <v>255.00000000000006</v>
      </c>
      <c r="J10" s="32">
        <f t="shared" si="7"/>
        <v>206.89000000000004</v>
      </c>
      <c r="K10" s="32">
        <f t="shared" si="7"/>
        <v>10.200000000000001</v>
      </c>
      <c r="L10" s="32">
        <f t="shared" si="7"/>
        <v>9.1800000000000015</v>
      </c>
      <c r="M10" s="32">
        <f t="shared" si="7"/>
        <v>9.08</v>
      </c>
      <c r="N10" s="32">
        <f t="shared" si="7"/>
        <v>9.9599999999999991</v>
      </c>
      <c r="O10" s="32">
        <f t="shared" si="7"/>
        <v>9.69</v>
      </c>
      <c r="P10" s="18">
        <f t="shared" si="7"/>
        <v>425</v>
      </c>
      <c r="Q10" s="18">
        <f t="shared" si="7"/>
        <v>574</v>
      </c>
    </row>
    <row r="11" spans="1:17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Q11" si="8">F12+F16+F18+F21+F25</f>
        <v>147</v>
      </c>
      <c r="G11" s="18">
        <f t="shared" si="8"/>
        <v>163</v>
      </c>
      <c r="H11" s="18">
        <f t="shared" ref="H11" si="9">H12+H16+H18+H21+H25</f>
        <v>213</v>
      </c>
      <c r="I11" s="31">
        <f t="shared" si="3"/>
        <v>255.00000000000006</v>
      </c>
      <c r="J11" s="32">
        <f t="shared" si="8"/>
        <v>206.89000000000004</v>
      </c>
      <c r="K11" s="32">
        <f t="shared" si="8"/>
        <v>10.200000000000001</v>
      </c>
      <c r="L11" s="32">
        <f t="shared" si="8"/>
        <v>9.1800000000000015</v>
      </c>
      <c r="M11" s="32">
        <f t="shared" si="8"/>
        <v>9.08</v>
      </c>
      <c r="N11" s="32">
        <f t="shared" si="8"/>
        <v>9.9599999999999991</v>
      </c>
      <c r="O11" s="32">
        <f t="shared" si="8"/>
        <v>9.69</v>
      </c>
      <c r="P11" s="18">
        <f t="shared" si="8"/>
        <v>425</v>
      </c>
      <c r="Q11" s="18">
        <f t="shared" si="8"/>
        <v>574</v>
      </c>
    </row>
    <row r="12" spans="1:17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G12" si="10">SUM(F13:F15)</f>
        <v>6</v>
      </c>
      <c r="G12" s="6">
        <f t="shared" si="10"/>
        <v>12</v>
      </c>
      <c r="H12" s="6">
        <f t="shared" ref="H12" si="11">SUM(H13:H15)</f>
        <v>17</v>
      </c>
      <c r="I12" s="31">
        <f t="shared" si="3"/>
        <v>26</v>
      </c>
      <c r="J12" s="33">
        <f t="shared" ref="J12:Q12" si="12">SUM(J13:J15)</f>
        <v>21.09</v>
      </c>
      <c r="K12" s="33">
        <f t="shared" si="12"/>
        <v>1.04</v>
      </c>
      <c r="L12" s="33">
        <f t="shared" si="12"/>
        <v>0.94</v>
      </c>
      <c r="M12" s="33">
        <f t="shared" si="12"/>
        <v>0.92999999999999994</v>
      </c>
      <c r="N12" s="33">
        <f t="shared" si="12"/>
        <v>1.02</v>
      </c>
      <c r="O12" s="33">
        <f t="shared" si="12"/>
        <v>0.98</v>
      </c>
      <c r="P12" s="6">
        <f t="shared" si="12"/>
        <v>28</v>
      </c>
      <c r="Q12" s="6">
        <f t="shared" si="12"/>
        <v>30</v>
      </c>
    </row>
    <row r="13" spans="1:17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5</v>
      </c>
      <c r="G13" s="6">
        <v>10</v>
      </c>
      <c r="H13" s="6">
        <v>15</v>
      </c>
      <c r="I13" s="31">
        <f t="shared" si="3"/>
        <v>23</v>
      </c>
      <c r="J13" s="33">
        <v>18.66</v>
      </c>
      <c r="K13" s="33">
        <v>0.92</v>
      </c>
      <c r="L13" s="33">
        <v>0.83</v>
      </c>
      <c r="M13" s="33">
        <v>0.82</v>
      </c>
      <c r="N13" s="33">
        <v>0.9</v>
      </c>
      <c r="O13" s="33">
        <v>0.87</v>
      </c>
      <c r="P13" s="6">
        <v>25</v>
      </c>
      <c r="Q13" s="6">
        <v>27</v>
      </c>
    </row>
    <row r="14" spans="1:17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6"/>
      <c r="Q14" s="6"/>
    </row>
    <row r="15" spans="1:17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</v>
      </c>
      <c r="G15" s="6">
        <v>2</v>
      </c>
      <c r="H15" s="6">
        <v>2</v>
      </c>
      <c r="I15" s="31">
        <f t="shared" si="3"/>
        <v>3</v>
      </c>
      <c r="J15" s="33">
        <v>2.4300000000000002</v>
      </c>
      <c r="K15" s="33">
        <v>0.12</v>
      </c>
      <c r="L15" s="33">
        <v>0.11</v>
      </c>
      <c r="M15" s="33">
        <v>0.11</v>
      </c>
      <c r="N15" s="33">
        <v>0.12</v>
      </c>
      <c r="O15" s="33">
        <v>0.11</v>
      </c>
      <c r="P15" s="6">
        <v>3</v>
      </c>
      <c r="Q15" s="6">
        <v>3</v>
      </c>
    </row>
    <row r="16" spans="1:17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Q16" si="13">F17</f>
        <v>1</v>
      </c>
      <c r="G16" s="6">
        <f t="shared" si="13"/>
        <v>1</v>
      </c>
      <c r="H16" s="6">
        <f t="shared" si="13"/>
        <v>1</v>
      </c>
      <c r="I16" s="31">
        <f t="shared" si="3"/>
        <v>2.0000000000000004</v>
      </c>
      <c r="J16" s="33">
        <f t="shared" si="13"/>
        <v>1.62</v>
      </c>
      <c r="K16" s="33">
        <f t="shared" si="13"/>
        <v>0.08</v>
      </c>
      <c r="L16" s="33">
        <f t="shared" si="13"/>
        <v>7.0000000000000007E-2</v>
      </c>
      <c r="M16" s="33">
        <f t="shared" si="13"/>
        <v>7.0000000000000007E-2</v>
      </c>
      <c r="N16" s="33">
        <f t="shared" si="13"/>
        <v>0.08</v>
      </c>
      <c r="O16" s="33">
        <f t="shared" si="13"/>
        <v>0.08</v>
      </c>
      <c r="P16" s="6">
        <f t="shared" si="13"/>
        <v>2</v>
      </c>
      <c r="Q16" s="6">
        <f t="shared" si="13"/>
        <v>2</v>
      </c>
    </row>
    <row r="17" spans="1:17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1</v>
      </c>
      <c r="G17" s="6">
        <v>1</v>
      </c>
      <c r="H17" s="6">
        <v>1</v>
      </c>
      <c r="I17" s="31">
        <f t="shared" si="3"/>
        <v>2.0000000000000004</v>
      </c>
      <c r="J17" s="33">
        <v>1.62</v>
      </c>
      <c r="K17" s="33">
        <v>0.08</v>
      </c>
      <c r="L17" s="33">
        <v>7.0000000000000007E-2</v>
      </c>
      <c r="M17" s="33">
        <v>7.0000000000000007E-2</v>
      </c>
      <c r="N17" s="33">
        <v>0.08</v>
      </c>
      <c r="O17" s="33">
        <v>0.08</v>
      </c>
      <c r="P17" s="6">
        <v>2</v>
      </c>
      <c r="Q17" s="6">
        <v>2</v>
      </c>
    </row>
    <row r="18" spans="1:17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H18" si="14">SUM(F19:F20)</f>
        <v>13</v>
      </c>
      <c r="G18" s="6">
        <f t="shared" si="14"/>
        <v>16</v>
      </c>
      <c r="H18" s="6">
        <f t="shared" si="14"/>
        <v>20</v>
      </c>
      <c r="I18" s="31">
        <f t="shared" si="3"/>
        <v>26.999999999999996</v>
      </c>
      <c r="J18" s="33">
        <f t="shared" ref="J18:Q18" si="15">SUM(J19:J20)</f>
        <v>21.9</v>
      </c>
      <c r="K18" s="33">
        <f t="shared" si="15"/>
        <v>1.08</v>
      </c>
      <c r="L18" s="33">
        <f t="shared" si="15"/>
        <v>0.97</v>
      </c>
      <c r="M18" s="33">
        <f t="shared" si="15"/>
        <v>0.96</v>
      </c>
      <c r="N18" s="33">
        <f t="shared" si="15"/>
        <v>1.06</v>
      </c>
      <c r="O18" s="33">
        <f t="shared" si="15"/>
        <v>1.03</v>
      </c>
      <c r="P18" s="6">
        <f t="shared" si="15"/>
        <v>35</v>
      </c>
      <c r="Q18" s="6">
        <f t="shared" si="15"/>
        <v>37</v>
      </c>
    </row>
    <row r="19" spans="1:17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6</v>
      </c>
      <c r="G19" s="6">
        <v>7</v>
      </c>
      <c r="H19" s="6">
        <v>10</v>
      </c>
      <c r="I19" s="31">
        <f t="shared" si="3"/>
        <v>14.999999999999998</v>
      </c>
      <c r="J19" s="33">
        <v>12.17</v>
      </c>
      <c r="K19" s="33">
        <v>0.6</v>
      </c>
      <c r="L19" s="33">
        <v>0.54</v>
      </c>
      <c r="M19" s="33">
        <v>0.53</v>
      </c>
      <c r="N19" s="33">
        <v>0.59</v>
      </c>
      <c r="O19" s="33">
        <v>0.56999999999999995</v>
      </c>
      <c r="P19" s="6">
        <v>20</v>
      </c>
      <c r="Q19" s="6">
        <v>22</v>
      </c>
    </row>
    <row r="20" spans="1:17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7</v>
      </c>
      <c r="G20" s="6">
        <v>9</v>
      </c>
      <c r="H20" s="6">
        <v>10</v>
      </c>
      <c r="I20" s="31">
        <f t="shared" si="3"/>
        <v>12.000000000000002</v>
      </c>
      <c r="J20" s="33">
        <v>9.73</v>
      </c>
      <c r="K20" s="33">
        <v>0.48</v>
      </c>
      <c r="L20" s="33">
        <v>0.43</v>
      </c>
      <c r="M20" s="33">
        <v>0.43</v>
      </c>
      <c r="N20" s="33">
        <v>0.47</v>
      </c>
      <c r="O20" s="33">
        <v>0.46</v>
      </c>
      <c r="P20" s="6">
        <v>15</v>
      </c>
      <c r="Q20" s="6">
        <v>15</v>
      </c>
    </row>
    <row r="21" spans="1:17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H21" si="16">SUM(F22:F24)</f>
        <v>127</v>
      </c>
      <c r="G21" s="6">
        <f t="shared" si="16"/>
        <v>134</v>
      </c>
      <c r="H21" s="6">
        <f t="shared" si="16"/>
        <v>175</v>
      </c>
      <c r="I21" s="31">
        <f t="shared" si="3"/>
        <v>198.00000000000003</v>
      </c>
      <c r="J21" s="33">
        <f t="shared" ref="J21:Q21" si="17">SUM(J22:J24)</f>
        <v>160.66000000000003</v>
      </c>
      <c r="K21" s="33">
        <f t="shared" si="17"/>
        <v>7.92</v>
      </c>
      <c r="L21" s="33">
        <f t="shared" si="17"/>
        <v>7.1300000000000008</v>
      </c>
      <c r="M21" s="33">
        <f t="shared" si="17"/>
        <v>7.05</v>
      </c>
      <c r="N21" s="33">
        <f t="shared" si="17"/>
        <v>7.72</v>
      </c>
      <c r="O21" s="33">
        <f t="shared" si="17"/>
        <v>7.52</v>
      </c>
      <c r="P21" s="6">
        <f t="shared" si="17"/>
        <v>318</v>
      </c>
      <c r="Q21" s="6">
        <f t="shared" si="17"/>
        <v>470</v>
      </c>
    </row>
    <row r="22" spans="1:17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7</v>
      </c>
      <c r="G22" s="6">
        <v>14</v>
      </c>
      <c r="H22" s="6">
        <v>15</v>
      </c>
      <c r="I22" s="31">
        <f t="shared" si="3"/>
        <v>18</v>
      </c>
      <c r="J22" s="33">
        <v>14.61</v>
      </c>
      <c r="K22" s="33">
        <v>0.72</v>
      </c>
      <c r="L22" s="33">
        <v>0.65</v>
      </c>
      <c r="M22" s="33">
        <v>0.64</v>
      </c>
      <c r="N22" s="33">
        <v>0.7</v>
      </c>
      <c r="O22" s="33">
        <v>0.68</v>
      </c>
      <c r="P22" s="6">
        <v>18</v>
      </c>
      <c r="Q22" s="6">
        <v>20</v>
      </c>
    </row>
    <row r="23" spans="1:17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120</v>
      </c>
      <c r="G23" s="6">
        <v>120</v>
      </c>
      <c r="H23" s="6">
        <v>160</v>
      </c>
      <c r="I23" s="31">
        <f t="shared" si="3"/>
        <v>180</v>
      </c>
      <c r="J23" s="33">
        <v>146.05000000000001</v>
      </c>
      <c r="K23" s="33">
        <v>7.2</v>
      </c>
      <c r="L23" s="33">
        <v>6.48</v>
      </c>
      <c r="M23" s="33">
        <v>6.41</v>
      </c>
      <c r="N23" s="33">
        <v>7.02</v>
      </c>
      <c r="O23" s="33">
        <v>6.84</v>
      </c>
      <c r="P23" s="6">
        <v>300</v>
      </c>
      <c r="Q23" s="6">
        <v>450</v>
      </c>
    </row>
    <row r="24" spans="1:17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6"/>
      <c r="Q24" s="6"/>
    </row>
    <row r="25" spans="1:17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 t="shared" ref="H25" si="18">SUM(H26:H27)</f>
        <v>0</v>
      </c>
      <c r="I25" s="31">
        <f t="shared" si="3"/>
        <v>2.0000000000000004</v>
      </c>
      <c r="J25" s="33">
        <f t="shared" ref="J25:Q25" si="19">SUM(J26:J27)</f>
        <v>1.62</v>
      </c>
      <c r="K25" s="33">
        <f t="shared" si="19"/>
        <v>0.08</v>
      </c>
      <c r="L25" s="33">
        <f t="shared" si="19"/>
        <v>7.0000000000000007E-2</v>
      </c>
      <c r="M25" s="33">
        <f t="shared" si="19"/>
        <v>7.0000000000000007E-2</v>
      </c>
      <c r="N25" s="33">
        <f t="shared" si="19"/>
        <v>0.08</v>
      </c>
      <c r="O25" s="33">
        <f t="shared" si="19"/>
        <v>0.08</v>
      </c>
      <c r="P25" s="6">
        <f t="shared" si="19"/>
        <v>42</v>
      </c>
      <c r="Q25" s="6">
        <f t="shared" si="19"/>
        <v>35</v>
      </c>
    </row>
    <row r="26" spans="1:17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2.0000000000000004</v>
      </c>
      <c r="J26" s="33">
        <v>1.62</v>
      </c>
      <c r="K26" s="33">
        <v>0.08</v>
      </c>
      <c r="L26" s="33">
        <v>7.0000000000000007E-2</v>
      </c>
      <c r="M26" s="33">
        <v>7.0000000000000007E-2</v>
      </c>
      <c r="N26" s="33">
        <v>0.08</v>
      </c>
      <c r="O26" s="33">
        <v>0.08</v>
      </c>
      <c r="P26" s="6">
        <v>42</v>
      </c>
      <c r="Q26" s="6">
        <v>35</v>
      </c>
    </row>
    <row r="27" spans="1:17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6"/>
      <c r="Q27" s="6"/>
    </row>
    <row r="28" spans="1:17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H28" si="20">F29+F35+F50+F53+F57</f>
        <v>2918</v>
      </c>
      <c r="G28" s="18">
        <f t="shared" si="20"/>
        <v>3511</v>
      </c>
      <c r="H28" s="18">
        <f t="shared" si="20"/>
        <v>4522</v>
      </c>
      <c r="I28" s="31">
        <f t="shared" si="3"/>
        <v>6762.9999999999991</v>
      </c>
      <c r="J28" s="32">
        <f t="shared" ref="J28:Q28" si="21">J29+J35+J50+J53+J57</f>
        <v>5487.5099999999993</v>
      </c>
      <c r="K28" s="32">
        <f t="shared" si="21"/>
        <v>270.90000000000003</v>
      </c>
      <c r="L28" s="32">
        <f t="shared" si="21"/>
        <v>243.32</v>
      </c>
      <c r="M28" s="32">
        <f t="shared" si="21"/>
        <v>240.52</v>
      </c>
      <c r="N28" s="32">
        <f t="shared" si="21"/>
        <v>263.64</v>
      </c>
      <c r="O28" s="32">
        <f t="shared" si="21"/>
        <v>257.11</v>
      </c>
      <c r="P28" s="18">
        <f t="shared" si="21"/>
        <v>5652</v>
      </c>
      <c r="Q28" s="18">
        <f t="shared" si="21"/>
        <v>5066</v>
      </c>
    </row>
    <row r="29" spans="1:17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Q29" si="22">F30</f>
        <v>6.5</v>
      </c>
      <c r="G29" s="18">
        <f t="shared" si="22"/>
        <v>7</v>
      </c>
      <c r="H29" s="18">
        <f t="shared" si="22"/>
        <v>8</v>
      </c>
      <c r="I29" s="31">
        <f t="shared" si="3"/>
        <v>8</v>
      </c>
      <c r="J29" s="32">
        <f t="shared" si="22"/>
        <v>6.49</v>
      </c>
      <c r="K29" s="32">
        <f t="shared" si="22"/>
        <v>0.32</v>
      </c>
      <c r="L29" s="32">
        <f t="shared" si="22"/>
        <v>0.29000000000000004</v>
      </c>
      <c r="M29" s="32">
        <f t="shared" si="22"/>
        <v>0.28000000000000003</v>
      </c>
      <c r="N29" s="32">
        <f t="shared" si="22"/>
        <v>0.31</v>
      </c>
      <c r="O29" s="32">
        <f t="shared" si="22"/>
        <v>0.31</v>
      </c>
      <c r="P29" s="18">
        <f t="shared" si="22"/>
        <v>9</v>
      </c>
      <c r="Q29" s="18">
        <f t="shared" si="22"/>
        <v>11</v>
      </c>
    </row>
    <row r="30" spans="1:17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G30" si="23">SUM(F31:F34)</f>
        <v>6.5</v>
      </c>
      <c r="G30" s="6">
        <f t="shared" si="23"/>
        <v>7</v>
      </c>
      <c r="H30" s="6">
        <f t="shared" ref="H30" si="24">SUM(H31:H34)</f>
        <v>8</v>
      </c>
      <c r="I30" s="31">
        <f t="shared" si="3"/>
        <v>8</v>
      </c>
      <c r="J30" s="33">
        <f t="shared" ref="J30:Q30" si="25">SUM(J31:J34)</f>
        <v>6.49</v>
      </c>
      <c r="K30" s="33">
        <f t="shared" si="25"/>
        <v>0.32</v>
      </c>
      <c r="L30" s="33">
        <f t="shared" si="25"/>
        <v>0.29000000000000004</v>
      </c>
      <c r="M30" s="33">
        <f t="shared" si="25"/>
        <v>0.28000000000000003</v>
      </c>
      <c r="N30" s="33">
        <f t="shared" si="25"/>
        <v>0.31</v>
      </c>
      <c r="O30" s="33">
        <f t="shared" si="25"/>
        <v>0.31</v>
      </c>
      <c r="P30" s="6">
        <f t="shared" si="25"/>
        <v>9</v>
      </c>
      <c r="Q30" s="6">
        <f t="shared" si="25"/>
        <v>11</v>
      </c>
    </row>
    <row r="31" spans="1:17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</v>
      </c>
      <c r="G31" s="6">
        <v>2</v>
      </c>
      <c r="H31" s="6">
        <v>2</v>
      </c>
      <c r="I31" s="31">
        <f t="shared" si="3"/>
        <v>2.0000000000000004</v>
      </c>
      <c r="J31" s="33">
        <v>1.62</v>
      </c>
      <c r="K31" s="33">
        <v>0.08</v>
      </c>
      <c r="L31" s="33">
        <v>7.0000000000000007E-2</v>
      </c>
      <c r="M31" s="33">
        <v>7.0000000000000007E-2</v>
      </c>
      <c r="N31" s="33">
        <v>0.08</v>
      </c>
      <c r="O31" s="33">
        <v>0.08</v>
      </c>
      <c r="P31" s="6">
        <v>2</v>
      </c>
      <c r="Q31" s="6">
        <v>4</v>
      </c>
    </row>
    <row r="32" spans="1:17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6"/>
      <c r="Q32" s="6"/>
    </row>
    <row r="33" spans="1:17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4.5</v>
      </c>
      <c r="G33" s="6">
        <v>5</v>
      </c>
      <c r="H33" s="6">
        <v>6</v>
      </c>
      <c r="I33" s="31">
        <f t="shared" si="3"/>
        <v>6.0000000000000009</v>
      </c>
      <c r="J33" s="33">
        <v>4.87</v>
      </c>
      <c r="K33" s="33">
        <v>0.24</v>
      </c>
      <c r="L33" s="33">
        <v>0.22</v>
      </c>
      <c r="M33" s="33">
        <v>0.21</v>
      </c>
      <c r="N33" s="33">
        <v>0.23</v>
      </c>
      <c r="O33" s="33">
        <v>0.23</v>
      </c>
      <c r="P33" s="6">
        <v>7</v>
      </c>
      <c r="Q33" s="6">
        <v>7</v>
      </c>
    </row>
    <row r="34" spans="1:17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6"/>
      <c r="Q34" s="6"/>
    </row>
    <row r="35" spans="1:17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H35" si="26">F36+F37+F44</f>
        <v>61.5</v>
      </c>
      <c r="G35" s="18">
        <f t="shared" si="26"/>
        <v>74</v>
      </c>
      <c r="H35" s="18">
        <f t="shared" si="26"/>
        <v>84</v>
      </c>
      <c r="I35" s="31">
        <f t="shared" si="3"/>
        <v>98</v>
      </c>
      <c r="J35" s="32">
        <f t="shared" ref="J35:Q35" si="27">J36+J37+J44</f>
        <v>79.489999999999995</v>
      </c>
      <c r="K35" s="32">
        <f t="shared" si="27"/>
        <v>3.92</v>
      </c>
      <c r="L35" s="32">
        <f t="shared" si="27"/>
        <v>3.53</v>
      </c>
      <c r="M35" s="32">
        <f t="shared" si="27"/>
        <v>3.5</v>
      </c>
      <c r="N35" s="32">
        <f t="shared" si="27"/>
        <v>3.83</v>
      </c>
      <c r="O35" s="32">
        <f t="shared" si="27"/>
        <v>3.7299999999999995</v>
      </c>
      <c r="P35" s="18">
        <f t="shared" si="27"/>
        <v>92</v>
      </c>
      <c r="Q35" s="18">
        <f t="shared" si="27"/>
        <v>65</v>
      </c>
    </row>
    <row r="36" spans="1:17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6"/>
      <c r="Q36" s="6"/>
    </row>
    <row r="37" spans="1:17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G37" si="28">SUM(F38:F43)</f>
        <v>45</v>
      </c>
      <c r="G37" s="6">
        <f t="shared" si="28"/>
        <v>53</v>
      </c>
      <c r="H37" s="6">
        <f t="shared" ref="H37" si="29">SUM(H38:H43)</f>
        <v>58</v>
      </c>
      <c r="I37" s="31">
        <f t="shared" si="3"/>
        <v>67</v>
      </c>
      <c r="J37" s="33">
        <f t="shared" ref="J37:Q37" si="30">SUM(J38:J43)</f>
        <v>54.33</v>
      </c>
      <c r="K37" s="33">
        <f t="shared" si="30"/>
        <v>2.6799999999999997</v>
      </c>
      <c r="L37" s="33">
        <f t="shared" si="30"/>
        <v>2.42</v>
      </c>
      <c r="M37" s="33">
        <f t="shared" si="30"/>
        <v>2.4</v>
      </c>
      <c r="N37" s="33">
        <f t="shared" si="30"/>
        <v>2.62</v>
      </c>
      <c r="O37" s="33">
        <f t="shared" si="30"/>
        <v>2.5499999999999998</v>
      </c>
      <c r="P37" s="6">
        <f t="shared" si="30"/>
        <v>62</v>
      </c>
      <c r="Q37" s="6">
        <f t="shared" si="30"/>
        <v>41</v>
      </c>
    </row>
    <row r="38" spans="1:17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</v>
      </c>
      <c r="G38" s="6">
        <v>3</v>
      </c>
      <c r="H38" s="6">
        <v>3</v>
      </c>
      <c r="I38" s="31">
        <f t="shared" si="3"/>
        <v>1.0000000000000002</v>
      </c>
      <c r="J38" s="33">
        <v>0.8</v>
      </c>
      <c r="K38" s="33">
        <v>0.04</v>
      </c>
      <c r="L38" s="33">
        <v>0.04</v>
      </c>
      <c r="M38" s="33">
        <v>0.04</v>
      </c>
      <c r="N38" s="33">
        <v>0.04</v>
      </c>
      <c r="O38" s="33">
        <v>0.04</v>
      </c>
      <c r="P38" s="6">
        <v>1.2</v>
      </c>
      <c r="Q38" s="6">
        <v>2</v>
      </c>
    </row>
    <row r="39" spans="1:17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>
        <v>2</v>
      </c>
      <c r="H39" s="6">
        <v>2</v>
      </c>
      <c r="I39" s="31">
        <f t="shared" si="3"/>
        <v>1.0000000000000002</v>
      </c>
      <c r="J39" s="33">
        <v>0.8</v>
      </c>
      <c r="K39" s="33">
        <v>0.04</v>
      </c>
      <c r="L39" s="33">
        <v>0.04</v>
      </c>
      <c r="M39" s="33">
        <v>0.04</v>
      </c>
      <c r="N39" s="33">
        <v>0.04</v>
      </c>
      <c r="O39" s="33">
        <v>0.04</v>
      </c>
      <c r="P39" s="6">
        <v>2</v>
      </c>
      <c r="Q39" s="6">
        <v>3</v>
      </c>
    </row>
    <row r="40" spans="1:17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6"/>
      <c r="Q40" s="6"/>
    </row>
    <row r="41" spans="1:17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25</v>
      </c>
      <c r="G41" s="6">
        <v>25</v>
      </c>
      <c r="H41" s="6">
        <v>25</v>
      </c>
      <c r="I41" s="31">
        <f t="shared" si="3"/>
        <v>34.999999999999993</v>
      </c>
      <c r="J41" s="33">
        <v>28.39</v>
      </c>
      <c r="K41" s="33">
        <v>1.4</v>
      </c>
      <c r="L41" s="33">
        <v>1.26</v>
      </c>
      <c r="M41" s="33">
        <v>1.25</v>
      </c>
      <c r="N41" s="33">
        <v>1.37</v>
      </c>
      <c r="O41" s="33">
        <v>1.33</v>
      </c>
      <c r="P41" s="6">
        <v>30</v>
      </c>
      <c r="Q41" s="6">
        <v>10</v>
      </c>
    </row>
    <row r="42" spans="1:17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4.8</v>
      </c>
      <c r="J42" s="33">
        <v>3.9</v>
      </c>
      <c r="K42" s="33">
        <v>0.19</v>
      </c>
      <c r="L42" s="33">
        <v>0.17</v>
      </c>
      <c r="M42" s="33">
        <v>0.17</v>
      </c>
      <c r="N42" s="33">
        <v>0.19</v>
      </c>
      <c r="O42" s="33">
        <v>0.18</v>
      </c>
      <c r="P42" s="6">
        <v>6</v>
      </c>
      <c r="Q42" s="6">
        <v>8</v>
      </c>
    </row>
    <row r="43" spans="1:17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15</v>
      </c>
      <c r="G43" s="6">
        <v>23</v>
      </c>
      <c r="H43" s="6">
        <v>28</v>
      </c>
      <c r="I43" s="31">
        <f t="shared" si="3"/>
        <v>25.200000000000003</v>
      </c>
      <c r="J43" s="33">
        <v>20.440000000000001</v>
      </c>
      <c r="K43" s="33">
        <v>1.01</v>
      </c>
      <c r="L43" s="33">
        <v>0.91</v>
      </c>
      <c r="M43" s="33">
        <v>0.9</v>
      </c>
      <c r="N43" s="33">
        <v>0.98</v>
      </c>
      <c r="O43" s="33">
        <v>0.96</v>
      </c>
      <c r="P43" s="6">
        <v>22.8</v>
      </c>
      <c r="Q43" s="6">
        <v>18</v>
      </c>
    </row>
    <row r="44" spans="1:17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H44" si="31">SUM(F45:F49)</f>
        <v>16.5</v>
      </c>
      <c r="G44" s="6">
        <f t="shared" si="31"/>
        <v>21</v>
      </c>
      <c r="H44" s="6">
        <f t="shared" si="31"/>
        <v>26</v>
      </c>
      <c r="I44" s="31">
        <f t="shared" si="3"/>
        <v>31</v>
      </c>
      <c r="J44" s="33">
        <f t="shared" ref="J44:Q44" si="32">SUM(J45:J49)</f>
        <v>25.16</v>
      </c>
      <c r="K44" s="33">
        <f t="shared" si="32"/>
        <v>1.24</v>
      </c>
      <c r="L44" s="33">
        <f t="shared" si="32"/>
        <v>1.1099999999999999</v>
      </c>
      <c r="M44" s="33">
        <f t="shared" si="32"/>
        <v>1.1000000000000001</v>
      </c>
      <c r="N44" s="33">
        <f t="shared" si="32"/>
        <v>1.21</v>
      </c>
      <c r="O44" s="33">
        <f t="shared" si="32"/>
        <v>1.18</v>
      </c>
      <c r="P44" s="6">
        <f t="shared" si="32"/>
        <v>30</v>
      </c>
      <c r="Q44" s="6">
        <f t="shared" si="32"/>
        <v>24</v>
      </c>
    </row>
    <row r="45" spans="1:17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15</v>
      </c>
      <c r="G45" s="6">
        <v>19</v>
      </c>
      <c r="H45" s="6">
        <v>23</v>
      </c>
      <c r="I45" s="31">
        <f t="shared" si="3"/>
        <v>27.000000000000004</v>
      </c>
      <c r="J45" s="33">
        <v>21.91</v>
      </c>
      <c r="K45" s="33">
        <v>1.08</v>
      </c>
      <c r="L45" s="33">
        <v>0.97</v>
      </c>
      <c r="M45" s="33">
        <v>0.96</v>
      </c>
      <c r="N45" s="33">
        <v>1.05</v>
      </c>
      <c r="O45" s="33">
        <v>1.03</v>
      </c>
      <c r="P45" s="6">
        <v>25</v>
      </c>
      <c r="Q45" s="6">
        <v>18</v>
      </c>
    </row>
    <row r="46" spans="1:17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6"/>
      <c r="Q46" s="6"/>
    </row>
    <row r="47" spans="1:17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6"/>
      <c r="Q47" s="6"/>
    </row>
    <row r="48" spans="1:17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6"/>
      <c r="Q48" s="6"/>
    </row>
    <row r="49" spans="1:17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1.5</v>
      </c>
      <c r="G49" s="6">
        <v>2</v>
      </c>
      <c r="H49" s="6">
        <v>3</v>
      </c>
      <c r="I49" s="31">
        <f t="shared" si="3"/>
        <v>4.0000000000000009</v>
      </c>
      <c r="J49" s="33">
        <v>3.25</v>
      </c>
      <c r="K49" s="33">
        <v>0.16</v>
      </c>
      <c r="L49" s="33">
        <v>0.14000000000000001</v>
      </c>
      <c r="M49" s="33">
        <v>0.14000000000000001</v>
      </c>
      <c r="N49" s="33">
        <v>0.16</v>
      </c>
      <c r="O49" s="33">
        <v>0.15</v>
      </c>
      <c r="P49" s="6">
        <v>5</v>
      </c>
      <c r="Q49" s="6">
        <v>6</v>
      </c>
    </row>
    <row r="50" spans="1:17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Q50" si="33">SUM(F51:F52)</f>
        <v>0</v>
      </c>
      <c r="G50" s="18">
        <f t="shared" si="33"/>
        <v>0</v>
      </c>
      <c r="H50" s="18">
        <f t="shared" ref="H50" si="34">SUM(H51:H52)</f>
        <v>0</v>
      </c>
      <c r="I50" s="31">
        <f t="shared" si="3"/>
        <v>0</v>
      </c>
      <c r="J50" s="32">
        <f t="shared" si="33"/>
        <v>0</v>
      </c>
      <c r="K50" s="32">
        <f t="shared" si="33"/>
        <v>0</v>
      </c>
      <c r="L50" s="32">
        <f t="shared" si="33"/>
        <v>0</v>
      </c>
      <c r="M50" s="32">
        <f t="shared" si="33"/>
        <v>0</v>
      </c>
      <c r="N50" s="32">
        <f t="shared" si="33"/>
        <v>0</v>
      </c>
      <c r="O50" s="32">
        <f t="shared" si="33"/>
        <v>0</v>
      </c>
      <c r="P50" s="18">
        <f t="shared" si="33"/>
        <v>0</v>
      </c>
      <c r="Q50" s="18">
        <f t="shared" si="33"/>
        <v>0</v>
      </c>
    </row>
    <row r="51" spans="1:17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6"/>
      <c r="Q51" s="6"/>
    </row>
    <row r="52" spans="1:17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6"/>
      <c r="Q52" s="6"/>
    </row>
    <row r="53" spans="1:17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H53" si="35">SUM(F54:F56)</f>
        <v>2850</v>
      </c>
      <c r="G53" s="18">
        <f t="shared" si="35"/>
        <v>3430</v>
      </c>
      <c r="H53" s="18">
        <f t="shared" si="35"/>
        <v>4430</v>
      </c>
      <c r="I53" s="31">
        <f t="shared" si="3"/>
        <v>6656.9999999999991</v>
      </c>
      <c r="J53" s="32">
        <f t="shared" ref="J53:Q53" si="36">SUM(J54:J56)</f>
        <v>5401.53</v>
      </c>
      <c r="K53" s="32">
        <f t="shared" si="36"/>
        <v>266.66000000000003</v>
      </c>
      <c r="L53" s="32">
        <f t="shared" si="36"/>
        <v>239.5</v>
      </c>
      <c r="M53" s="32">
        <f t="shared" si="36"/>
        <v>236.74</v>
      </c>
      <c r="N53" s="32">
        <f t="shared" si="36"/>
        <v>259.5</v>
      </c>
      <c r="O53" s="32">
        <f t="shared" si="36"/>
        <v>253.07</v>
      </c>
      <c r="P53" s="18">
        <f t="shared" si="36"/>
        <v>5551</v>
      </c>
      <c r="Q53" s="18">
        <f t="shared" si="36"/>
        <v>4990</v>
      </c>
    </row>
    <row r="54" spans="1:17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2850</v>
      </c>
      <c r="G54" s="6">
        <v>3430</v>
      </c>
      <c r="H54" s="6">
        <v>4430</v>
      </c>
      <c r="I54" s="31">
        <f t="shared" si="3"/>
        <v>6656.9999999999991</v>
      </c>
      <c r="J54" s="33">
        <v>5401.53</v>
      </c>
      <c r="K54" s="33">
        <v>266.66000000000003</v>
      </c>
      <c r="L54" s="33">
        <v>239.5</v>
      </c>
      <c r="M54" s="33">
        <v>236.74</v>
      </c>
      <c r="N54" s="33">
        <v>259.5</v>
      </c>
      <c r="O54" s="33">
        <v>253.07</v>
      </c>
      <c r="P54" s="6">
        <v>5551</v>
      </c>
      <c r="Q54" s="6">
        <v>4990</v>
      </c>
    </row>
    <row r="55" spans="1:17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6"/>
      <c r="Q55" s="6"/>
    </row>
    <row r="56" spans="1:17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6"/>
      <c r="Q56" s="6"/>
    </row>
    <row r="57" spans="1:17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Q57" si="37">F58</f>
        <v>0</v>
      </c>
      <c r="G57" s="18">
        <f t="shared" si="37"/>
        <v>0</v>
      </c>
      <c r="H57" s="18">
        <f t="shared" si="37"/>
        <v>0</v>
      </c>
      <c r="I57" s="31">
        <f t="shared" si="3"/>
        <v>0</v>
      </c>
      <c r="J57" s="32">
        <f t="shared" si="37"/>
        <v>0</v>
      </c>
      <c r="K57" s="32">
        <f t="shared" si="37"/>
        <v>0</v>
      </c>
      <c r="L57" s="32">
        <f t="shared" si="37"/>
        <v>0</v>
      </c>
      <c r="M57" s="32">
        <f t="shared" si="37"/>
        <v>0</v>
      </c>
      <c r="N57" s="32">
        <f t="shared" si="37"/>
        <v>0</v>
      </c>
      <c r="O57" s="32">
        <f t="shared" si="37"/>
        <v>0</v>
      </c>
      <c r="P57" s="18">
        <f t="shared" si="37"/>
        <v>0</v>
      </c>
      <c r="Q57" s="18">
        <f t="shared" si="37"/>
        <v>0</v>
      </c>
    </row>
    <row r="58" spans="1:17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6"/>
      <c r="Q58" s="6"/>
    </row>
    <row r="59" spans="1:17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Q59" si="38">F60</f>
        <v>0</v>
      </c>
      <c r="G59" s="18">
        <f t="shared" si="38"/>
        <v>0</v>
      </c>
      <c r="H59" s="18">
        <f t="shared" si="38"/>
        <v>0</v>
      </c>
      <c r="I59" s="31">
        <f t="shared" si="3"/>
        <v>0</v>
      </c>
      <c r="J59" s="32">
        <f t="shared" si="38"/>
        <v>0</v>
      </c>
      <c r="K59" s="32">
        <f t="shared" si="38"/>
        <v>0</v>
      </c>
      <c r="L59" s="32">
        <f t="shared" si="38"/>
        <v>0</v>
      </c>
      <c r="M59" s="32">
        <f t="shared" si="38"/>
        <v>0</v>
      </c>
      <c r="N59" s="32">
        <f t="shared" si="38"/>
        <v>0</v>
      </c>
      <c r="O59" s="32">
        <f t="shared" si="38"/>
        <v>0</v>
      </c>
      <c r="P59" s="18">
        <f t="shared" si="38"/>
        <v>0</v>
      </c>
      <c r="Q59" s="18">
        <f t="shared" si="38"/>
        <v>0</v>
      </c>
    </row>
    <row r="60" spans="1:17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Q60" si="39">F61+F63</f>
        <v>0</v>
      </c>
      <c r="G60" s="18">
        <f t="shared" si="39"/>
        <v>0</v>
      </c>
      <c r="H60" s="18">
        <f t="shared" ref="H60" si="40">H61+H63</f>
        <v>0</v>
      </c>
      <c r="I60" s="31">
        <f t="shared" si="3"/>
        <v>0</v>
      </c>
      <c r="J60" s="32">
        <f t="shared" si="39"/>
        <v>0</v>
      </c>
      <c r="K60" s="32">
        <f t="shared" si="39"/>
        <v>0</v>
      </c>
      <c r="L60" s="32">
        <f t="shared" si="39"/>
        <v>0</v>
      </c>
      <c r="M60" s="32">
        <f t="shared" si="39"/>
        <v>0</v>
      </c>
      <c r="N60" s="32">
        <f t="shared" si="39"/>
        <v>0</v>
      </c>
      <c r="O60" s="32">
        <f t="shared" si="39"/>
        <v>0</v>
      </c>
      <c r="P60" s="18">
        <f t="shared" si="39"/>
        <v>0</v>
      </c>
      <c r="Q60" s="18">
        <f t="shared" si="39"/>
        <v>0</v>
      </c>
    </row>
    <row r="61" spans="1:17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Q61" si="41">F62</f>
        <v>0</v>
      </c>
      <c r="G61" s="18">
        <f t="shared" si="41"/>
        <v>0</v>
      </c>
      <c r="H61" s="18">
        <f t="shared" si="41"/>
        <v>0</v>
      </c>
      <c r="I61" s="31">
        <f t="shared" si="3"/>
        <v>0</v>
      </c>
      <c r="J61" s="32">
        <f t="shared" si="41"/>
        <v>0</v>
      </c>
      <c r="K61" s="32">
        <f t="shared" si="41"/>
        <v>0</v>
      </c>
      <c r="L61" s="32">
        <f t="shared" si="41"/>
        <v>0</v>
      </c>
      <c r="M61" s="32">
        <f t="shared" si="41"/>
        <v>0</v>
      </c>
      <c r="N61" s="32">
        <f t="shared" si="41"/>
        <v>0</v>
      </c>
      <c r="O61" s="32">
        <f t="shared" si="41"/>
        <v>0</v>
      </c>
      <c r="P61" s="18">
        <f t="shared" si="41"/>
        <v>0</v>
      </c>
      <c r="Q61" s="18">
        <f t="shared" si="41"/>
        <v>0</v>
      </c>
    </row>
    <row r="62" spans="1:17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6"/>
      <c r="Q62" s="6"/>
    </row>
    <row r="63" spans="1:17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18"/>
      <c r="Q63" s="18"/>
    </row>
    <row r="64" spans="1:17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Q64" si="42">F65+F71</f>
        <v>0</v>
      </c>
      <c r="G64" s="18">
        <f t="shared" si="42"/>
        <v>0</v>
      </c>
      <c r="H64" s="18">
        <f t="shared" ref="H64" si="43">H65+H71</f>
        <v>0</v>
      </c>
      <c r="I64" s="31">
        <f t="shared" si="3"/>
        <v>0</v>
      </c>
      <c r="J64" s="32">
        <f t="shared" si="42"/>
        <v>0</v>
      </c>
      <c r="K64" s="32">
        <f t="shared" si="42"/>
        <v>0</v>
      </c>
      <c r="L64" s="32">
        <f t="shared" si="42"/>
        <v>0</v>
      </c>
      <c r="M64" s="32">
        <f t="shared" si="42"/>
        <v>0</v>
      </c>
      <c r="N64" s="32">
        <f t="shared" si="42"/>
        <v>0</v>
      </c>
      <c r="O64" s="32">
        <f t="shared" si="42"/>
        <v>0</v>
      </c>
      <c r="P64" s="18">
        <f t="shared" si="42"/>
        <v>0</v>
      </c>
      <c r="Q64" s="18">
        <f t="shared" si="42"/>
        <v>0</v>
      </c>
    </row>
    <row r="65" spans="1:17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Q65" si="44">F66+F69</f>
        <v>0</v>
      </c>
      <c r="G65" s="18">
        <f t="shared" si="44"/>
        <v>0</v>
      </c>
      <c r="H65" s="18">
        <f t="shared" ref="H65" si="45">H66+H69</f>
        <v>0</v>
      </c>
      <c r="I65" s="31">
        <f t="shared" si="3"/>
        <v>0</v>
      </c>
      <c r="J65" s="32">
        <f t="shared" si="44"/>
        <v>0</v>
      </c>
      <c r="K65" s="32">
        <f t="shared" si="44"/>
        <v>0</v>
      </c>
      <c r="L65" s="32">
        <f t="shared" si="44"/>
        <v>0</v>
      </c>
      <c r="M65" s="32">
        <f t="shared" si="44"/>
        <v>0</v>
      </c>
      <c r="N65" s="32">
        <f t="shared" si="44"/>
        <v>0</v>
      </c>
      <c r="O65" s="32">
        <f t="shared" si="44"/>
        <v>0</v>
      </c>
      <c r="P65" s="18">
        <f t="shared" si="44"/>
        <v>0</v>
      </c>
      <c r="Q65" s="18">
        <f t="shared" si="44"/>
        <v>0</v>
      </c>
    </row>
    <row r="66" spans="1:17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Q67" si="46">F67</f>
        <v>0</v>
      </c>
      <c r="G66" s="18">
        <f t="shared" si="46"/>
        <v>0</v>
      </c>
      <c r="H66" s="18">
        <f t="shared" si="46"/>
        <v>0</v>
      </c>
      <c r="I66" s="31">
        <f t="shared" si="3"/>
        <v>0</v>
      </c>
      <c r="J66" s="32">
        <f t="shared" si="46"/>
        <v>0</v>
      </c>
      <c r="K66" s="32">
        <f t="shared" si="46"/>
        <v>0</v>
      </c>
      <c r="L66" s="32">
        <f t="shared" si="46"/>
        <v>0</v>
      </c>
      <c r="M66" s="32">
        <f t="shared" si="46"/>
        <v>0</v>
      </c>
      <c r="N66" s="32">
        <f t="shared" si="46"/>
        <v>0</v>
      </c>
      <c r="O66" s="32">
        <f t="shared" si="46"/>
        <v>0</v>
      </c>
      <c r="P66" s="18">
        <f t="shared" si="46"/>
        <v>0</v>
      </c>
      <c r="Q66" s="18">
        <f t="shared" si="46"/>
        <v>0</v>
      </c>
    </row>
    <row r="67" spans="1:17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46"/>
        <v>0</v>
      </c>
      <c r="G67" s="18">
        <f t="shared" si="46"/>
        <v>0</v>
      </c>
      <c r="H67" s="18">
        <f t="shared" si="46"/>
        <v>0</v>
      </c>
      <c r="I67" s="31">
        <f t="shared" si="3"/>
        <v>0</v>
      </c>
      <c r="J67" s="32">
        <f t="shared" si="46"/>
        <v>0</v>
      </c>
      <c r="K67" s="32">
        <f t="shared" si="46"/>
        <v>0</v>
      </c>
      <c r="L67" s="32">
        <f t="shared" si="46"/>
        <v>0</v>
      </c>
      <c r="M67" s="32">
        <f t="shared" si="46"/>
        <v>0</v>
      </c>
      <c r="N67" s="32">
        <f t="shared" si="46"/>
        <v>0</v>
      </c>
      <c r="O67" s="32">
        <f t="shared" si="46"/>
        <v>0</v>
      </c>
      <c r="P67" s="18">
        <f t="shared" si="46"/>
        <v>0</v>
      </c>
      <c r="Q67" s="18">
        <f t="shared" si="46"/>
        <v>0</v>
      </c>
    </row>
    <row r="68" spans="1:17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6"/>
      <c r="Q68" s="6"/>
    </row>
    <row r="69" spans="1:17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Q69" si="47">F70</f>
        <v>0</v>
      </c>
      <c r="G69" s="18">
        <f t="shared" si="47"/>
        <v>0</v>
      </c>
      <c r="H69" s="18">
        <f t="shared" si="47"/>
        <v>0</v>
      </c>
      <c r="I69" s="31">
        <f t="shared" si="3"/>
        <v>0</v>
      </c>
      <c r="J69" s="32">
        <f t="shared" si="47"/>
        <v>0</v>
      </c>
      <c r="K69" s="32">
        <f t="shared" si="47"/>
        <v>0</v>
      </c>
      <c r="L69" s="32">
        <f t="shared" si="47"/>
        <v>0</v>
      </c>
      <c r="M69" s="32">
        <f t="shared" si="47"/>
        <v>0</v>
      </c>
      <c r="N69" s="32">
        <f t="shared" si="47"/>
        <v>0</v>
      </c>
      <c r="O69" s="32">
        <f t="shared" si="47"/>
        <v>0</v>
      </c>
      <c r="P69" s="18">
        <f t="shared" si="47"/>
        <v>0</v>
      </c>
      <c r="Q69" s="18">
        <f t="shared" si="47"/>
        <v>0</v>
      </c>
    </row>
    <row r="70" spans="1:17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6"/>
      <c r="Q70" s="6"/>
    </row>
    <row r="71" spans="1:17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Q71" si="48">F72</f>
        <v>0</v>
      </c>
      <c r="G71" s="18">
        <f t="shared" si="48"/>
        <v>0</v>
      </c>
      <c r="H71" s="18">
        <f t="shared" si="48"/>
        <v>0</v>
      </c>
      <c r="I71" s="31">
        <f t="shared" si="3"/>
        <v>0</v>
      </c>
      <c r="J71" s="32">
        <f t="shared" si="48"/>
        <v>0</v>
      </c>
      <c r="K71" s="32">
        <f t="shared" si="48"/>
        <v>0</v>
      </c>
      <c r="L71" s="32">
        <f t="shared" si="48"/>
        <v>0</v>
      </c>
      <c r="M71" s="32">
        <f t="shared" si="48"/>
        <v>0</v>
      </c>
      <c r="N71" s="32">
        <f t="shared" si="48"/>
        <v>0</v>
      </c>
      <c r="O71" s="32">
        <f t="shared" si="48"/>
        <v>0</v>
      </c>
      <c r="P71" s="18">
        <f t="shared" si="48"/>
        <v>0</v>
      </c>
      <c r="Q71" s="18">
        <f t="shared" si="48"/>
        <v>0</v>
      </c>
    </row>
    <row r="72" spans="1:17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49">SUM(J72:O72)</f>
        <v>0</v>
      </c>
      <c r="J72" s="32"/>
      <c r="K72" s="32"/>
      <c r="L72" s="32"/>
      <c r="M72" s="32"/>
      <c r="N72" s="32"/>
      <c r="O72" s="32"/>
      <c r="P72" s="18"/>
      <c r="Q72" s="18"/>
    </row>
    <row r="73" spans="1:17" ht="21.75" x14ac:dyDescent="0.65">
      <c r="A73" s="1"/>
      <c r="B73" s="1"/>
      <c r="C73" s="1"/>
      <c r="D73" s="1"/>
      <c r="E73" s="1"/>
    </row>
    <row r="74" spans="1:17" ht="21.75" x14ac:dyDescent="0.65">
      <c r="A74" s="1"/>
      <c r="B74" s="1"/>
      <c r="C74" s="1"/>
      <c r="D74" s="1"/>
      <c r="E74" s="1"/>
    </row>
    <row r="75" spans="1:17" ht="21.75" x14ac:dyDescent="0.65">
      <c r="A75" s="1"/>
      <c r="B75" s="1"/>
      <c r="C75" s="1"/>
      <c r="D75" s="1"/>
      <c r="E75" s="1"/>
    </row>
    <row r="76" spans="1:17" ht="21.75" x14ac:dyDescent="0.65">
      <c r="A76" s="1"/>
      <c r="B76" s="1"/>
      <c r="C76" s="1"/>
      <c r="D76" s="1"/>
      <c r="E76" s="1"/>
    </row>
    <row r="77" spans="1:17" ht="21.75" x14ac:dyDescent="0.65">
      <c r="A77" s="1"/>
      <c r="B77" s="1"/>
      <c r="C77" s="1"/>
      <c r="D77" s="1"/>
      <c r="E77" s="1"/>
    </row>
    <row r="78" spans="1:17" ht="21.75" x14ac:dyDescent="0.65">
      <c r="A78" s="1"/>
      <c r="B78" s="1"/>
      <c r="C78" s="1"/>
      <c r="D78" s="1"/>
      <c r="E78" s="1"/>
    </row>
    <row r="79" spans="1:17" ht="21.75" x14ac:dyDescent="0.65">
      <c r="A79" s="1"/>
      <c r="B79" s="1"/>
      <c r="C79" s="1"/>
      <c r="D79" s="1"/>
      <c r="E79" s="1"/>
    </row>
    <row r="80" spans="1:17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U107"/>
  <sheetViews>
    <sheetView zoomScaleNormal="100" zoomScalePageLayoutView="90" workbookViewId="0">
      <selection activeCell="H32" sqref="H32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8.85546875" bestFit="1" customWidth="1"/>
    <col min="8" max="8" width="10" bestFit="1" customWidth="1"/>
    <col min="9" max="9" width="9.7109375" bestFit="1" customWidth="1"/>
    <col min="10" max="11" width="12" hidden="1" customWidth="1" outlineLevel="1"/>
    <col min="12" max="19" width="9.140625" hidden="1" customWidth="1" outlineLevel="1"/>
    <col min="20" max="20" width="10" bestFit="1" customWidth="1" collapsed="1"/>
    <col min="21" max="21" width="10" bestFit="1" customWidth="1"/>
  </cols>
  <sheetData>
    <row r="1" spans="1:21" ht="24.75" x14ac:dyDescent="0.75">
      <c r="A1" s="3" t="s">
        <v>54</v>
      </c>
    </row>
    <row r="2" spans="1:21" ht="24.75" x14ac:dyDescent="0.75">
      <c r="A2" s="3" t="s">
        <v>55</v>
      </c>
    </row>
    <row r="3" spans="1:21" ht="19.5" x14ac:dyDescent="0.55000000000000004">
      <c r="A3" s="21" t="s">
        <v>156</v>
      </c>
    </row>
    <row r="4" spans="1:21" ht="24.75" x14ac:dyDescent="0.75">
      <c r="A4" s="3" t="s">
        <v>157</v>
      </c>
    </row>
    <row r="5" spans="1:21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9"/>
      <c r="Q5" s="29"/>
      <c r="R5" s="29"/>
      <c r="S5" s="29"/>
    </row>
    <row r="6" spans="1:21" ht="117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335</v>
      </c>
      <c r="L6" s="28" t="s">
        <v>336</v>
      </c>
      <c r="M6" s="28" t="s">
        <v>337</v>
      </c>
      <c r="N6" s="28" t="s">
        <v>338</v>
      </c>
      <c r="O6" s="28" t="s">
        <v>339</v>
      </c>
      <c r="P6" s="28" t="s">
        <v>340</v>
      </c>
      <c r="Q6" s="28" t="s">
        <v>341</v>
      </c>
      <c r="R6" s="28" t="s">
        <v>342</v>
      </c>
      <c r="S6" s="28" t="s">
        <v>343</v>
      </c>
      <c r="T6" s="16">
        <v>2013</v>
      </c>
      <c r="U6" s="16">
        <v>2014</v>
      </c>
    </row>
    <row r="7" spans="1:21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5961</v>
      </c>
      <c r="G7" s="18">
        <f t="shared" si="0"/>
        <v>9281</v>
      </c>
      <c r="H7" s="18">
        <f t="shared" si="0"/>
        <v>10791</v>
      </c>
      <c r="I7" s="31">
        <f>SUM(J7:S7)</f>
        <v>12348</v>
      </c>
      <c r="J7" s="32">
        <f t="shared" ref="J7:K7" si="1">J8+J64</f>
        <v>9855.9</v>
      </c>
      <c r="K7" s="32">
        <f t="shared" si="1"/>
        <v>298.89999999999998</v>
      </c>
      <c r="L7" s="32">
        <f t="shared" ref="L7:U7" si="2">L8+L64</f>
        <v>311.2</v>
      </c>
      <c r="M7" s="32">
        <f t="shared" si="2"/>
        <v>294.10000000000002</v>
      </c>
      <c r="N7" s="32">
        <f t="shared" si="2"/>
        <v>280.10000000000002</v>
      </c>
      <c r="O7" s="32">
        <f t="shared" si="2"/>
        <v>268.40000000000003</v>
      </c>
      <c r="P7" s="32">
        <f t="shared" si="2"/>
        <v>262.3</v>
      </c>
      <c r="Q7" s="32">
        <f t="shared" si="2"/>
        <v>283</v>
      </c>
      <c r="R7" s="32">
        <f t="shared" si="2"/>
        <v>244.5</v>
      </c>
      <c r="S7" s="32">
        <f t="shared" si="2"/>
        <v>249.60000000000002</v>
      </c>
      <c r="T7" s="18">
        <f t="shared" si="2"/>
        <v>12424</v>
      </c>
      <c r="U7" s="18">
        <f t="shared" si="2"/>
        <v>13383</v>
      </c>
    </row>
    <row r="8" spans="1:21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U8" si="3">F9+F59</f>
        <v>5961</v>
      </c>
      <c r="G8" s="18">
        <f t="shared" si="3"/>
        <v>9281</v>
      </c>
      <c r="H8" s="18">
        <f t="shared" si="3"/>
        <v>10791</v>
      </c>
      <c r="I8" s="31">
        <f t="shared" ref="I8:I71" si="4">SUM(J8:S8)</f>
        <v>12348</v>
      </c>
      <c r="J8" s="32">
        <f t="shared" ref="J8:K8" si="5">J9+J59</f>
        <v>9855.9</v>
      </c>
      <c r="K8" s="32">
        <f t="shared" si="5"/>
        <v>298.89999999999998</v>
      </c>
      <c r="L8" s="32">
        <f t="shared" si="3"/>
        <v>311.2</v>
      </c>
      <c r="M8" s="32">
        <f t="shared" si="3"/>
        <v>294.10000000000002</v>
      </c>
      <c r="N8" s="32">
        <f t="shared" si="3"/>
        <v>280.10000000000002</v>
      </c>
      <c r="O8" s="32">
        <f t="shared" si="3"/>
        <v>268.40000000000003</v>
      </c>
      <c r="P8" s="32">
        <f t="shared" si="3"/>
        <v>262.3</v>
      </c>
      <c r="Q8" s="32">
        <f t="shared" si="3"/>
        <v>283</v>
      </c>
      <c r="R8" s="32">
        <f t="shared" si="3"/>
        <v>244.5</v>
      </c>
      <c r="S8" s="32">
        <f t="shared" si="3"/>
        <v>249.60000000000002</v>
      </c>
      <c r="T8" s="18">
        <f t="shared" si="3"/>
        <v>12424</v>
      </c>
      <c r="U8" s="18">
        <f t="shared" si="3"/>
        <v>13383</v>
      </c>
    </row>
    <row r="9" spans="1:21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U9" si="6">F10+F28</f>
        <v>5961</v>
      </c>
      <c r="G9" s="18">
        <f t="shared" si="6"/>
        <v>9281</v>
      </c>
      <c r="H9" s="18">
        <f t="shared" si="6"/>
        <v>10791</v>
      </c>
      <c r="I9" s="31">
        <f t="shared" si="4"/>
        <v>12348</v>
      </c>
      <c r="J9" s="32">
        <f t="shared" ref="J9:K9" si="7">J10+J28</f>
        <v>9855.9</v>
      </c>
      <c r="K9" s="32">
        <f t="shared" si="7"/>
        <v>298.89999999999998</v>
      </c>
      <c r="L9" s="32">
        <f t="shared" si="6"/>
        <v>311.2</v>
      </c>
      <c r="M9" s="32">
        <f t="shared" si="6"/>
        <v>294.10000000000002</v>
      </c>
      <c r="N9" s="32">
        <f t="shared" si="6"/>
        <v>280.10000000000002</v>
      </c>
      <c r="O9" s="32">
        <f t="shared" si="6"/>
        <v>268.40000000000003</v>
      </c>
      <c r="P9" s="32">
        <f t="shared" si="6"/>
        <v>262.3</v>
      </c>
      <c r="Q9" s="32">
        <f t="shared" si="6"/>
        <v>283</v>
      </c>
      <c r="R9" s="32">
        <f t="shared" si="6"/>
        <v>244.5</v>
      </c>
      <c r="S9" s="32">
        <f t="shared" si="6"/>
        <v>249.60000000000002</v>
      </c>
      <c r="T9" s="18">
        <f t="shared" si="6"/>
        <v>12424</v>
      </c>
      <c r="U9" s="18">
        <f t="shared" si="6"/>
        <v>13383</v>
      </c>
    </row>
    <row r="10" spans="1:21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U10" si="8">F11</f>
        <v>1975</v>
      </c>
      <c r="G10" s="18">
        <f t="shared" si="8"/>
        <v>2070</v>
      </c>
      <c r="H10" s="18">
        <f t="shared" si="8"/>
        <v>2572</v>
      </c>
      <c r="I10" s="31">
        <f t="shared" si="4"/>
        <v>3670</v>
      </c>
      <c r="J10" s="32">
        <f t="shared" si="8"/>
        <v>2929.37</v>
      </c>
      <c r="K10" s="32">
        <f t="shared" si="8"/>
        <v>88.800000000000011</v>
      </c>
      <c r="L10" s="32">
        <f t="shared" si="8"/>
        <v>92.47</v>
      </c>
      <c r="M10" s="32">
        <f t="shared" si="8"/>
        <v>87.73</v>
      </c>
      <c r="N10" s="32">
        <f t="shared" si="8"/>
        <v>83.310000000000016</v>
      </c>
      <c r="O10" s="32">
        <f t="shared" si="8"/>
        <v>79.640000000000015</v>
      </c>
      <c r="P10" s="32">
        <f t="shared" si="8"/>
        <v>77.8</v>
      </c>
      <c r="Q10" s="32">
        <f t="shared" si="8"/>
        <v>84.04</v>
      </c>
      <c r="R10" s="32">
        <f t="shared" si="8"/>
        <v>72.69</v>
      </c>
      <c r="S10" s="32">
        <f t="shared" si="8"/>
        <v>74.149999999999991</v>
      </c>
      <c r="T10" s="18">
        <f t="shared" si="8"/>
        <v>5370</v>
      </c>
      <c r="U10" s="18">
        <f t="shared" si="8"/>
        <v>7758</v>
      </c>
    </row>
    <row r="11" spans="1:21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U11" si="9">F12+F16+F18+F21+F25</f>
        <v>1975</v>
      </c>
      <c r="G11" s="18">
        <f t="shared" si="9"/>
        <v>2070</v>
      </c>
      <c r="H11" s="18">
        <f t="shared" si="9"/>
        <v>2572</v>
      </c>
      <c r="I11" s="31">
        <f t="shared" si="4"/>
        <v>3670</v>
      </c>
      <c r="J11" s="32">
        <f t="shared" ref="J11:K11" si="10">J12+J16+J18+J21+J25</f>
        <v>2929.37</v>
      </c>
      <c r="K11" s="32">
        <f t="shared" si="10"/>
        <v>88.800000000000011</v>
      </c>
      <c r="L11" s="32">
        <f t="shared" si="9"/>
        <v>92.47</v>
      </c>
      <c r="M11" s="32">
        <f t="shared" si="9"/>
        <v>87.73</v>
      </c>
      <c r="N11" s="32">
        <f t="shared" si="9"/>
        <v>83.310000000000016</v>
      </c>
      <c r="O11" s="32">
        <f t="shared" si="9"/>
        <v>79.640000000000015</v>
      </c>
      <c r="P11" s="32">
        <f t="shared" si="9"/>
        <v>77.8</v>
      </c>
      <c r="Q11" s="32">
        <f t="shared" si="9"/>
        <v>84.04</v>
      </c>
      <c r="R11" s="32">
        <f t="shared" si="9"/>
        <v>72.69</v>
      </c>
      <c r="S11" s="32">
        <f t="shared" si="9"/>
        <v>74.149999999999991</v>
      </c>
      <c r="T11" s="18">
        <f t="shared" si="9"/>
        <v>5370</v>
      </c>
      <c r="U11" s="18">
        <f t="shared" si="9"/>
        <v>7758</v>
      </c>
    </row>
    <row r="12" spans="1:21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U12" si="11">SUM(F13:F15)</f>
        <v>570</v>
      </c>
      <c r="G12" s="6">
        <f t="shared" si="11"/>
        <v>450</v>
      </c>
      <c r="H12" s="6">
        <f t="shared" si="11"/>
        <v>450</v>
      </c>
      <c r="I12" s="31">
        <f>SUM(J12:S12)</f>
        <v>569.99999999999989</v>
      </c>
      <c r="J12" s="33">
        <f t="shared" ref="J12" si="12">SUM(J13:J15)</f>
        <v>454.97</v>
      </c>
      <c r="K12" s="33">
        <f>SUM(K13:K15)</f>
        <v>13.780000000000001</v>
      </c>
      <c r="L12" s="33">
        <f t="shared" si="11"/>
        <v>14.36</v>
      </c>
      <c r="M12" s="33">
        <f t="shared" si="11"/>
        <v>13.63</v>
      </c>
      <c r="N12" s="33">
        <f t="shared" si="11"/>
        <v>12.94</v>
      </c>
      <c r="O12" s="33">
        <f t="shared" si="11"/>
        <v>12.37</v>
      </c>
      <c r="P12" s="33">
        <f t="shared" si="11"/>
        <v>12.08</v>
      </c>
      <c r="Q12" s="33">
        <f t="shared" si="11"/>
        <v>13.049999999999999</v>
      </c>
      <c r="R12" s="33">
        <f t="shared" si="11"/>
        <v>11.3</v>
      </c>
      <c r="S12" s="33">
        <f t="shared" si="11"/>
        <v>11.52</v>
      </c>
      <c r="T12" s="6">
        <f t="shared" si="11"/>
        <v>605</v>
      </c>
      <c r="U12" s="6">
        <f t="shared" si="11"/>
        <v>1133</v>
      </c>
    </row>
    <row r="13" spans="1:21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25">
        <v>550</v>
      </c>
      <c r="G13" s="6">
        <v>430</v>
      </c>
      <c r="H13" s="6">
        <v>430</v>
      </c>
      <c r="I13" s="31">
        <f t="shared" si="4"/>
        <v>550</v>
      </c>
      <c r="J13" s="33">
        <v>439</v>
      </c>
      <c r="K13" s="33">
        <v>13.3</v>
      </c>
      <c r="L13" s="33">
        <v>13.86</v>
      </c>
      <c r="M13" s="33">
        <v>13.15</v>
      </c>
      <c r="N13" s="33">
        <v>12.49</v>
      </c>
      <c r="O13" s="33">
        <v>11.94</v>
      </c>
      <c r="P13" s="33">
        <v>11.66</v>
      </c>
      <c r="Q13" s="33">
        <v>12.6</v>
      </c>
      <c r="R13" s="33">
        <v>10.89</v>
      </c>
      <c r="S13" s="33">
        <v>11.11</v>
      </c>
      <c r="T13" s="6">
        <v>600</v>
      </c>
      <c r="U13" s="6">
        <v>1128</v>
      </c>
    </row>
    <row r="14" spans="1:21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25">
        <f t="shared" ref="F14" si="13">SUM(G14:P14)</f>
        <v>0</v>
      </c>
      <c r="G14" s="6"/>
      <c r="H14" s="6"/>
      <c r="I14" s="31">
        <f t="shared" si="4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6"/>
      <c r="U14" s="6"/>
    </row>
    <row r="15" spans="1:21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25">
        <v>20</v>
      </c>
      <c r="G15" s="6">
        <v>20</v>
      </c>
      <c r="H15" s="6">
        <v>20</v>
      </c>
      <c r="I15" s="31">
        <f t="shared" si="4"/>
        <v>20</v>
      </c>
      <c r="J15" s="33">
        <v>15.97</v>
      </c>
      <c r="K15" s="33">
        <v>0.48</v>
      </c>
      <c r="L15" s="33">
        <v>0.5</v>
      </c>
      <c r="M15" s="33">
        <v>0.48</v>
      </c>
      <c r="N15" s="33">
        <v>0.45</v>
      </c>
      <c r="O15" s="33">
        <v>0.43</v>
      </c>
      <c r="P15" s="33">
        <v>0.42</v>
      </c>
      <c r="Q15" s="33">
        <v>0.45</v>
      </c>
      <c r="R15" s="33">
        <v>0.41</v>
      </c>
      <c r="S15" s="33">
        <v>0.41</v>
      </c>
      <c r="T15" s="6">
        <v>5</v>
      </c>
      <c r="U15" s="6">
        <v>5</v>
      </c>
    </row>
    <row r="16" spans="1:21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U16" si="14">F17</f>
        <v>15</v>
      </c>
      <c r="G16" s="6">
        <f t="shared" si="14"/>
        <v>40</v>
      </c>
      <c r="H16" s="6">
        <f t="shared" si="14"/>
        <v>48</v>
      </c>
      <c r="I16" s="31">
        <f t="shared" si="4"/>
        <v>55</v>
      </c>
      <c r="J16" s="33">
        <f t="shared" si="14"/>
        <v>43.9</v>
      </c>
      <c r="K16" s="33">
        <f t="shared" si="14"/>
        <v>1.33</v>
      </c>
      <c r="L16" s="33">
        <f t="shared" si="14"/>
        <v>1.39</v>
      </c>
      <c r="M16" s="33">
        <f t="shared" si="14"/>
        <v>1.31</v>
      </c>
      <c r="N16" s="33">
        <f t="shared" si="14"/>
        <v>1.25</v>
      </c>
      <c r="O16" s="33">
        <f t="shared" si="14"/>
        <v>1.19</v>
      </c>
      <c r="P16" s="33">
        <f t="shared" si="14"/>
        <v>1.17</v>
      </c>
      <c r="Q16" s="33">
        <f t="shared" si="14"/>
        <v>1.26</v>
      </c>
      <c r="R16" s="33">
        <f t="shared" si="14"/>
        <v>1.0900000000000001</v>
      </c>
      <c r="S16" s="33">
        <f t="shared" si="14"/>
        <v>1.1100000000000001</v>
      </c>
      <c r="T16" s="6">
        <f t="shared" si="14"/>
        <v>55</v>
      </c>
      <c r="U16" s="6">
        <f t="shared" si="14"/>
        <v>60</v>
      </c>
    </row>
    <row r="17" spans="1:21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25">
        <v>15</v>
      </c>
      <c r="G17" s="6">
        <v>40</v>
      </c>
      <c r="H17" s="6">
        <v>48</v>
      </c>
      <c r="I17" s="31">
        <f t="shared" si="4"/>
        <v>55</v>
      </c>
      <c r="J17" s="33">
        <v>43.9</v>
      </c>
      <c r="K17" s="33">
        <v>1.33</v>
      </c>
      <c r="L17" s="33">
        <v>1.39</v>
      </c>
      <c r="M17" s="33">
        <v>1.31</v>
      </c>
      <c r="N17" s="33">
        <v>1.25</v>
      </c>
      <c r="O17" s="33">
        <v>1.19</v>
      </c>
      <c r="P17" s="33">
        <v>1.17</v>
      </c>
      <c r="Q17" s="33">
        <v>1.26</v>
      </c>
      <c r="R17" s="33">
        <v>1.0900000000000001</v>
      </c>
      <c r="S17" s="33">
        <v>1.1100000000000001</v>
      </c>
      <c r="T17" s="6">
        <v>55</v>
      </c>
      <c r="U17" s="6">
        <v>60</v>
      </c>
    </row>
    <row r="18" spans="1:21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U18" si="15">SUM(F19:F20)</f>
        <v>45</v>
      </c>
      <c r="G18" s="6">
        <f t="shared" si="15"/>
        <v>70</v>
      </c>
      <c r="H18" s="6">
        <f t="shared" si="15"/>
        <v>74</v>
      </c>
      <c r="I18" s="31">
        <f t="shared" si="4"/>
        <v>85.000000000000014</v>
      </c>
      <c r="J18" s="33">
        <f t="shared" si="15"/>
        <v>67.84</v>
      </c>
      <c r="K18" s="33">
        <f t="shared" si="15"/>
        <v>2.06</v>
      </c>
      <c r="L18" s="33">
        <f t="shared" si="15"/>
        <v>2.13</v>
      </c>
      <c r="M18" s="33">
        <f t="shared" si="15"/>
        <v>2.04</v>
      </c>
      <c r="N18" s="33">
        <f t="shared" si="15"/>
        <v>1.9300000000000002</v>
      </c>
      <c r="O18" s="33">
        <f t="shared" si="15"/>
        <v>1.85</v>
      </c>
      <c r="P18" s="33">
        <f t="shared" si="15"/>
        <v>1.7999999999999998</v>
      </c>
      <c r="Q18" s="33">
        <f t="shared" si="15"/>
        <v>1.9500000000000002</v>
      </c>
      <c r="R18" s="33">
        <f t="shared" si="15"/>
        <v>1.6800000000000002</v>
      </c>
      <c r="S18" s="33">
        <f t="shared" si="15"/>
        <v>1.7200000000000002</v>
      </c>
      <c r="T18" s="6">
        <f t="shared" si="15"/>
        <v>110</v>
      </c>
      <c r="U18" s="6">
        <f t="shared" si="15"/>
        <v>115</v>
      </c>
    </row>
    <row r="19" spans="1:21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25">
        <v>20</v>
      </c>
      <c r="G19" s="6">
        <v>30</v>
      </c>
      <c r="H19" s="6">
        <v>34</v>
      </c>
      <c r="I19" s="31">
        <f t="shared" si="4"/>
        <v>45.000000000000007</v>
      </c>
      <c r="J19" s="33">
        <v>35.92</v>
      </c>
      <c r="K19" s="33">
        <v>1.0900000000000001</v>
      </c>
      <c r="L19" s="33">
        <v>1.1299999999999999</v>
      </c>
      <c r="M19" s="33">
        <v>1.08</v>
      </c>
      <c r="N19" s="33">
        <v>1.02</v>
      </c>
      <c r="O19" s="33">
        <v>0.98</v>
      </c>
      <c r="P19" s="33">
        <v>0.95</v>
      </c>
      <c r="Q19" s="33">
        <v>1.03</v>
      </c>
      <c r="R19" s="33">
        <v>0.89</v>
      </c>
      <c r="S19" s="33">
        <v>0.91</v>
      </c>
      <c r="T19" s="6">
        <v>50</v>
      </c>
      <c r="U19" s="6">
        <v>55</v>
      </c>
    </row>
    <row r="20" spans="1:21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25">
        <v>25</v>
      </c>
      <c r="G20" s="6">
        <v>40</v>
      </c>
      <c r="H20" s="6">
        <v>40</v>
      </c>
      <c r="I20" s="31">
        <f t="shared" si="4"/>
        <v>40</v>
      </c>
      <c r="J20" s="33">
        <v>31.92</v>
      </c>
      <c r="K20" s="33">
        <v>0.97</v>
      </c>
      <c r="L20" s="33">
        <v>1</v>
      </c>
      <c r="M20" s="33">
        <v>0.96</v>
      </c>
      <c r="N20" s="33">
        <v>0.91</v>
      </c>
      <c r="O20" s="33">
        <v>0.87</v>
      </c>
      <c r="P20" s="33">
        <v>0.85</v>
      </c>
      <c r="Q20" s="33">
        <v>0.92</v>
      </c>
      <c r="R20" s="33">
        <v>0.79</v>
      </c>
      <c r="S20" s="33">
        <v>0.81</v>
      </c>
      <c r="T20" s="6">
        <v>60</v>
      </c>
      <c r="U20" s="6">
        <v>60</v>
      </c>
    </row>
    <row r="21" spans="1:21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U21" si="16">SUM(F22:F24)</f>
        <v>1345</v>
      </c>
      <c r="G21" s="6">
        <f t="shared" si="16"/>
        <v>1510</v>
      </c>
      <c r="H21" s="6">
        <f t="shared" si="16"/>
        <v>2000</v>
      </c>
      <c r="I21" s="31">
        <f t="shared" si="4"/>
        <v>2940.0000000000005</v>
      </c>
      <c r="J21" s="33">
        <f t="shared" si="16"/>
        <v>2346.69</v>
      </c>
      <c r="K21" s="33">
        <f t="shared" si="16"/>
        <v>71.150000000000006</v>
      </c>
      <c r="L21" s="33">
        <f t="shared" si="16"/>
        <v>74.09</v>
      </c>
      <c r="M21" s="33">
        <f t="shared" si="16"/>
        <v>70.27</v>
      </c>
      <c r="N21" s="33">
        <f t="shared" si="16"/>
        <v>66.740000000000009</v>
      </c>
      <c r="O21" s="33">
        <f t="shared" si="16"/>
        <v>63.800000000000004</v>
      </c>
      <c r="P21" s="33">
        <f t="shared" si="16"/>
        <v>62.33</v>
      </c>
      <c r="Q21" s="33">
        <f t="shared" si="16"/>
        <v>67.33</v>
      </c>
      <c r="R21" s="33">
        <f t="shared" si="16"/>
        <v>58.209999999999994</v>
      </c>
      <c r="S21" s="33">
        <f t="shared" si="16"/>
        <v>59.39</v>
      </c>
      <c r="T21" s="6">
        <f t="shared" si="16"/>
        <v>4000</v>
      </c>
      <c r="U21" s="6">
        <f t="shared" si="16"/>
        <v>5550</v>
      </c>
    </row>
    <row r="22" spans="1:21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245</v>
      </c>
      <c r="G22" s="6">
        <v>260</v>
      </c>
      <c r="H22" s="6">
        <v>300</v>
      </c>
      <c r="I22" s="31">
        <f t="shared" si="4"/>
        <v>340.00000000000006</v>
      </c>
      <c r="J22" s="33">
        <v>271.37</v>
      </c>
      <c r="K22" s="33">
        <v>8.23</v>
      </c>
      <c r="L22" s="33">
        <v>8.57</v>
      </c>
      <c r="M22" s="33">
        <v>8.1300000000000008</v>
      </c>
      <c r="N22" s="33">
        <v>7.72</v>
      </c>
      <c r="O22" s="33">
        <v>7.38</v>
      </c>
      <c r="P22" s="33">
        <v>7.21</v>
      </c>
      <c r="Q22" s="33">
        <v>7.79</v>
      </c>
      <c r="R22" s="33">
        <v>6.73</v>
      </c>
      <c r="S22" s="33">
        <v>6.87</v>
      </c>
      <c r="T22" s="6">
        <v>400</v>
      </c>
      <c r="U22" s="6">
        <v>450</v>
      </c>
    </row>
    <row r="23" spans="1:21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1100</v>
      </c>
      <c r="G23" s="6">
        <v>1250</v>
      </c>
      <c r="H23" s="6">
        <v>1700</v>
      </c>
      <c r="I23" s="31">
        <f t="shared" si="4"/>
        <v>2600</v>
      </c>
      <c r="J23" s="33">
        <v>2075.3200000000002</v>
      </c>
      <c r="K23" s="33">
        <v>62.92</v>
      </c>
      <c r="L23" s="33">
        <v>65.52</v>
      </c>
      <c r="M23" s="33">
        <v>62.14</v>
      </c>
      <c r="N23" s="33">
        <v>59.02</v>
      </c>
      <c r="O23" s="33">
        <v>56.42</v>
      </c>
      <c r="P23" s="33">
        <v>55.12</v>
      </c>
      <c r="Q23" s="33">
        <v>59.54</v>
      </c>
      <c r="R23" s="33">
        <v>51.48</v>
      </c>
      <c r="S23" s="33">
        <v>52.52</v>
      </c>
      <c r="T23" s="6">
        <v>3600</v>
      </c>
      <c r="U23" s="6">
        <v>5100</v>
      </c>
    </row>
    <row r="24" spans="1:21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4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6"/>
      <c r="U24" s="6"/>
    </row>
    <row r="25" spans="1:21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4"/>
        <v>20</v>
      </c>
      <c r="J25" s="33">
        <f t="shared" ref="J25:U25" si="17">SUM(J26:J27)</f>
        <v>15.97</v>
      </c>
      <c r="K25" s="33">
        <f t="shared" si="17"/>
        <v>0.48</v>
      </c>
      <c r="L25" s="33">
        <f t="shared" si="17"/>
        <v>0.5</v>
      </c>
      <c r="M25" s="33">
        <f t="shared" si="17"/>
        <v>0.48</v>
      </c>
      <c r="N25" s="33">
        <f t="shared" si="17"/>
        <v>0.45</v>
      </c>
      <c r="O25" s="33">
        <f t="shared" si="17"/>
        <v>0.43</v>
      </c>
      <c r="P25" s="33">
        <f t="shared" si="17"/>
        <v>0.42</v>
      </c>
      <c r="Q25" s="33">
        <f t="shared" si="17"/>
        <v>0.45</v>
      </c>
      <c r="R25" s="33">
        <f t="shared" si="17"/>
        <v>0.41</v>
      </c>
      <c r="S25" s="33">
        <f t="shared" si="17"/>
        <v>0.41</v>
      </c>
      <c r="T25" s="6">
        <f t="shared" si="17"/>
        <v>600</v>
      </c>
      <c r="U25" s="6">
        <f t="shared" si="17"/>
        <v>900</v>
      </c>
    </row>
    <row r="26" spans="1:21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4"/>
        <v>20</v>
      </c>
      <c r="J26" s="33">
        <v>15.97</v>
      </c>
      <c r="K26" s="33">
        <v>0.48</v>
      </c>
      <c r="L26" s="33">
        <v>0.5</v>
      </c>
      <c r="M26" s="33">
        <v>0.48</v>
      </c>
      <c r="N26" s="33">
        <v>0.45</v>
      </c>
      <c r="O26" s="33">
        <v>0.43</v>
      </c>
      <c r="P26" s="33">
        <v>0.42</v>
      </c>
      <c r="Q26" s="33">
        <v>0.45</v>
      </c>
      <c r="R26" s="33">
        <v>0.41</v>
      </c>
      <c r="S26" s="33">
        <v>0.41</v>
      </c>
      <c r="T26" s="6">
        <v>600</v>
      </c>
      <c r="U26" s="6">
        <v>900</v>
      </c>
    </row>
    <row r="27" spans="1:21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4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6"/>
      <c r="U27" s="6"/>
    </row>
    <row r="28" spans="1:21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U28" si="18">F29+F35+F50+F53+F57</f>
        <v>3986</v>
      </c>
      <c r="G28" s="18">
        <f t="shared" si="18"/>
        <v>7211</v>
      </c>
      <c r="H28" s="18">
        <f t="shared" si="18"/>
        <v>8219</v>
      </c>
      <c r="I28" s="31">
        <f t="shared" si="4"/>
        <v>8678</v>
      </c>
      <c r="J28" s="32">
        <f t="shared" si="18"/>
        <v>6926.53</v>
      </c>
      <c r="K28" s="32">
        <f t="shared" si="18"/>
        <v>210.1</v>
      </c>
      <c r="L28" s="32">
        <f t="shared" si="18"/>
        <v>218.73</v>
      </c>
      <c r="M28" s="32">
        <f t="shared" si="18"/>
        <v>206.37</v>
      </c>
      <c r="N28" s="32">
        <f t="shared" si="18"/>
        <v>196.79</v>
      </c>
      <c r="O28" s="32">
        <f t="shared" si="18"/>
        <v>188.76000000000002</v>
      </c>
      <c r="P28" s="32">
        <f t="shared" si="18"/>
        <v>184.5</v>
      </c>
      <c r="Q28" s="32">
        <f t="shared" si="18"/>
        <v>198.96</v>
      </c>
      <c r="R28" s="32">
        <f t="shared" si="18"/>
        <v>171.81</v>
      </c>
      <c r="S28" s="32">
        <f t="shared" si="18"/>
        <v>175.45000000000002</v>
      </c>
      <c r="T28" s="18">
        <f t="shared" si="18"/>
        <v>7054</v>
      </c>
      <c r="U28" s="18">
        <f t="shared" si="18"/>
        <v>5625</v>
      </c>
    </row>
    <row r="29" spans="1:21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U29" si="19">F30</f>
        <v>119</v>
      </c>
      <c r="G29" s="18">
        <f t="shared" si="19"/>
        <v>288.60000000000002</v>
      </c>
      <c r="H29" s="18">
        <f t="shared" si="19"/>
        <v>280.60000000000002</v>
      </c>
      <c r="I29" s="31">
        <f t="shared" si="4"/>
        <v>279.60000000000002</v>
      </c>
      <c r="J29" s="32">
        <f t="shared" si="19"/>
        <v>223.14</v>
      </c>
      <c r="K29" s="32">
        <f t="shared" si="19"/>
        <v>6.77</v>
      </c>
      <c r="L29" s="32">
        <f t="shared" si="19"/>
        <v>7.05</v>
      </c>
      <c r="M29" s="32">
        <f t="shared" si="19"/>
        <v>6.7</v>
      </c>
      <c r="N29" s="32">
        <f t="shared" si="19"/>
        <v>6.34</v>
      </c>
      <c r="O29" s="32">
        <f t="shared" si="19"/>
        <v>6.07</v>
      </c>
      <c r="P29" s="32">
        <f t="shared" si="19"/>
        <v>5.93</v>
      </c>
      <c r="Q29" s="32">
        <f t="shared" si="19"/>
        <v>6.41</v>
      </c>
      <c r="R29" s="32">
        <f t="shared" si="19"/>
        <v>5.5299999999999994</v>
      </c>
      <c r="S29" s="32">
        <f t="shared" si="19"/>
        <v>5.66</v>
      </c>
      <c r="T29" s="18">
        <f t="shared" si="19"/>
        <v>217</v>
      </c>
      <c r="U29" s="18">
        <f t="shared" si="19"/>
        <v>76</v>
      </c>
    </row>
    <row r="30" spans="1:21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U30" si="20">SUM(F31:F34)</f>
        <v>119</v>
      </c>
      <c r="G30" s="6">
        <f t="shared" si="20"/>
        <v>288.60000000000002</v>
      </c>
      <c r="H30" s="6">
        <f t="shared" si="20"/>
        <v>280.60000000000002</v>
      </c>
      <c r="I30" s="31">
        <f t="shared" si="4"/>
        <v>279.60000000000002</v>
      </c>
      <c r="J30" s="33">
        <f t="shared" ref="J30:K30" si="21">SUM(J31:J33)</f>
        <v>223.14</v>
      </c>
      <c r="K30" s="33">
        <f t="shared" si="21"/>
        <v>6.77</v>
      </c>
      <c r="L30" s="33">
        <f t="shared" si="20"/>
        <v>7.05</v>
      </c>
      <c r="M30" s="33">
        <f t="shared" si="20"/>
        <v>6.7</v>
      </c>
      <c r="N30" s="33">
        <f t="shared" si="20"/>
        <v>6.34</v>
      </c>
      <c r="O30" s="33">
        <f t="shared" si="20"/>
        <v>6.07</v>
      </c>
      <c r="P30" s="33">
        <f t="shared" si="20"/>
        <v>5.93</v>
      </c>
      <c r="Q30" s="33">
        <f t="shared" si="20"/>
        <v>6.41</v>
      </c>
      <c r="R30" s="33">
        <f t="shared" si="20"/>
        <v>5.5299999999999994</v>
      </c>
      <c r="S30" s="33">
        <f t="shared" si="20"/>
        <v>5.66</v>
      </c>
      <c r="T30" s="6">
        <f t="shared" si="20"/>
        <v>217</v>
      </c>
      <c r="U30" s="6">
        <f t="shared" si="20"/>
        <v>76</v>
      </c>
    </row>
    <row r="31" spans="1:21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22</v>
      </c>
      <c r="G31" s="6">
        <v>23</v>
      </c>
      <c r="H31" s="6">
        <v>25</v>
      </c>
      <c r="I31" s="31">
        <f t="shared" si="4"/>
        <v>30</v>
      </c>
      <c r="J31" s="33">
        <v>23.93</v>
      </c>
      <c r="K31" s="33">
        <v>0.73</v>
      </c>
      <c r="L31" s="33">
        <v>0.76</v>
      </c>
      <c r="M31" s="33">
        <v>0.72</v>
      </c>
      <c r="N31" s="33">
        <v>0.68</v>
      </c>
      <c r="O31" s="33">
        <v>0.65</v>
      </c>
      <c r="P31" s="33">
        <v>0.64</v>
      </c>
      <c r="Q31" s="33">
        <v>0.69</v>
      </c>
      <c r="R31" s="33">
        <v>0.59</v>
      </c>
      <c r="S31" s="33">
        <v>0.61</v>
      </c>
      <c r="T31" s="6">
        <v>32</v>
      </c>
      <c r="U31" s="6">
        <v>21</v>
      </c>
    </row>
    <row r="32" spans="1:21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60</v>
      </c>
      <c r="G32" s="6">
        <v>150</v>
      </c>
      <c r="H32" s="6">
        <v>140</v>
      </c>
      <c r="I32" s="31">
        <f t="shared" si="4"/>
        <v>134</v>
      </c>
      <c r="J32" s="33">
        <v>106.94</v>
      </c>
      <c r="K32" s="33">
        <v>3.24</v>
      </c>
      <c r="L32" s="33">
        <v>3.38</v>
      </c>
      <c r="M32" s="33">
        <v>3.22</v>
      </c>
      <c r="N32" s="33">
        <v>3.04</v>
      </c>
      <c r="O32" s="33">
        <v>2.91</v>
      </c>
      <c r="P32" s="33">
        <v>2.84</v>
      </c>
      <c r="Q32" s="33">
        <v>3.07</v>
      </c>
      <c r="R32" s="33">
        <v>2.65</v>
      </c>
      <c r="S32" s="33">
        <v>2.71</v>
      </c>
      <c r="T32" s="6">
        <v>130</v>
      </c>
      <c r="U32" s="6"/>
    </row>
    <row r="33" spans="1:21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37</v>
      </c>
      <c r="G33" s="6">
        <v>115.6</v>
      </c>
      <c r="H33" s="6">
        <v>115.6</v>
      </c>
      <c r="I33" s="31">
        <f t="shared" si="4"/>
        <v>115.60000000000002</v>
      </c>
      <c r="J33" s="33">
        <v>92.27</v>
      </c>
      <c r="K33" s="33">
        <v>2.8</v>
      </c>
      <c r="L33" s="33">
        <v>2.91</v>
      </c>
      <c r="M33" s="33">
        <v>2.76</v>
      </c>
      <c r="N33" s="33">
        <v>2.62</v>
      </c>
      <c r="O33" s="33">
        <v>2.5099999999999998</v>
      </c>
      <c r="P33" s="33">
        <v>2.4500000000000002</v>
      </c>
      <c r="Q33" s="33">
        <v>2.65</v>
      </c>
      <c r="R33" s="33">
        <v>2.29</v>
      </c>
      <c r="S33" s="33">
        <v>2.34</v>
      </c>
      <c r="T33" s="6">
        <v>55</v>
      </c>
      <c r="U33" s="6">
        <v>55</v>
      </c>
    </row>
    <row r="34" spans="1:21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6"/>
      <c r="U34" s="6"/>
    </row>
    <row r="35" spans="1:21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U35" si="22">F36+F37+F44</f>
        <v>67</v>
      </c>
      <c r="G35" s="18">
        <f t="shared" si="22"/>
        <v>122.4</v>
      </c>
      <c r="H35" s="18">
        <f t="shared" si="22"/>
        <v>138.4</v>
      </c>
      <c r="I35" s="31">
        <f t="shared" si="4"/>
        <v>190.4</v>
      </c>
      <c r="J35" s="32">
        <f t="shared" si="22"/>
        <v>151.93</v>
      </c>
      <c r="K35" s="32">
        <f t="shared" si="22"/>
        <v>4.6399999999999997</v>
      </c>
      <c r="L35" s="32">
        <f t="shared" si="22"/>
        <v>4.8</v>
      </c>
      <c r="M35" s="32">
        <f t="shared" si="22"/>
        <v>4.5599999999999996</v>
      </c>
      <c r="N35" s="32">
        <f t="shared" si="22"/>
        <v>4.3199999999999994</v>
      </c>
      <c r="O35" s="32">
        <f t="shared" si="22"/>
        <v>4.1400000000000006</v>
      </c>
      <c r="P35" s="32">
        <f t="shared" si="22"/>
        <v>4.04</v>
      </c>
      <c r="Q35" s="32">
        <f t="shared" si="22"/>
        <v>4.3699999999999992</v>
      </c>
      <c r="R35" s="32">
        <f t="shared" si="22"/>
        <v>3.77</v>
      </c>
      <c r="S35" s="32">
        <f t="shared" si="22"/>
        <v>3.8299999999999996</v>
      </c>
      <c r="T35" s="18">
        <f t="shared" si="22"/>
        <v>137</v>
      </c>
      <c r="U35" s="18">
        <f t="shared" si="22"/>
        <v>119</v>
      </c>
    </row>
    <row r="36" spans="1:21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>
        <v>2.4</v>
      </c>
      <c r="G36" s="6">
        <v>2.4</v>
      </c>
      <c r="H36" s="6">
        <v>2.4</v>
      </c>
      <c r="I36" s="31">
        <f t="shared" si="4"/>
        <v>2.399999999999999</v>
      </c>
      <c r="J36" s="33">
        <v>1.92</v>
      </c>
      <c r="K36" s="33">
        <v>0.06</v>
      </c>
      <c r="L36" s="33">
        <v>0.06</v>
      </c>
      <c r="M36" s="33">
        <v>0.06</v>
      </c>
      <c r="N36" s="33">
        <v>0.05</v>
      </c>
      <c r="O36" s="33">
        <v>0.05</v>
      </c>
      <c r="P36" s="33">
        <v>0.05</v>
      </c>
      <c r="Q36" s="33">
        <v>0.05</v>
      </c>
      <c r="R36" s="33">
        <v>0.05</v>
      </c>
      <c r="S36" s="33">
        <v>0.05</v>
      </c>
      <c r="T36" s="6">
        <v>2.4</v>
      </c>
      <c r="U36" s="6">
        <v>2.4</v>
      </c>
    </row>
    <row r="37" spans="1:21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U37" si="23">SUM(F38:F43)</f>
        <v>12.6</v>
      </c>
      <c r="G37" s="6">
        <f t="shared" si="23"/>
        <v>51</v>
      </c>
      <c r="H37" s="6">
        <f t="shared" si="23"/>
        <v>60</v>
      </c>
      <c r="I37" s="31">
        <f t="shared" si="4"/>
        <v>108</v>
      </c>
      <c r="J37" s="33">
        <f t="shared" si="23"/>
        <v>86.179999999999993</v>
      </c>
      <c r="K37" s="33">
        <f t="shared" si="23"/>
        <v>2.6399999999999997</v>
      </c>
      <c r="L37" s="33">
        <f t="shared" si="23"/>
        <v>2.7199999999999998</v>
      </c>
      <c r="M37" s="33">
        <f t="shared" si="23"/>
        <v>2.5799999999999996</v>
      </c>
      <c r="N37" s="33">
        <f t="shared" si="23"/>
        <v>2.4499999999999997</v>
      </c>
      <c r="O37" s="33">
        <f t="shared" si="23"/>
        <v>2.35</v>
      </c>
      <c r="P37" s="33">
        <f t="shared" si="23"/>
        <v>2.29</v>
      </c>
      <c r="Q37" s="33">
        <f t="shared" si="23"/>
        <v>2.48</v>
      </c>
      <c r="R37" s="33">
        <f t="shared" si="23"/>
        <v>2.14</v>
      </c>
      <c r="S37" s="33">
        <f t="shared" si="23"/>
        <v>2.17</v>
      </c>
      <c r="T37" s="6">
        <f t="shared" si="23"/>
        <v>83.6</v>
      </c>
      <c r="U37" s="6">
        <f t="shared" si="23"/>
        <v>64</v>
      </c>
    </row>
    <row r="38" spans="1:21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6</v>
      </c>
      <c r="G38" s="6">
        <v>7.5</v>
      </c>
      <c r="H38" s="6">
        <v>10</v>
      </c>
      <c r="I38" s="31">
        <f t="shared" si="4"/>
        <v>14</v>
      </c>
      <c r="J38" s="33">
        <v>11.18</v>
      </c>
      <c r="K38" s="33">
        <v>0.34</v>
      </c>
      <c r="L38" s="33">
        <v>0.35</v>
      </c>
      <c r="M38" s="33">
        <v>0.33</v>
      </c>
      <c r="N38" s="33">
        <v>0.32</v>
      </c>
      <c r="O38" s="33">
        <v>0.3</v>
      </c>
      <c r="P38" s="33">
        <v>0.3</v>
      </c>
      <c r="Q38" s="33">
        <v>0.32</v>
      </c>
      <c r="R38" s="33">
        <v>0.28000000000000003</v>
      </c>
      <c r="S38" s="33">
        <v>0.28000000000000003</v>
      </c>
      <c r="T38" s="6">
        <v>17</v>
      </c>
      <c r="U38" s="6">
        <v>7</v>
      </c>
    </row>
    <row r="39" spans="1:21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3</v>
      </c>
      <c r="G39" s="6">
        <v>3</v>
      </c>
      <c r="H39" s="6">
        <v>3</v>
      </c>
      <c r="I39" s="31">
        <f t="shared" si="4"/>
        <v>4</v>
      </c>
      <c r="J39" s="33">
        <v>3.19</v>
      </c>
      <c r="K39" s="33">
        <v>0.1</v>
      </c>
      <c r="L39" s="33">
        <v>0.1</v>
      </c>
      <c r="M39" s="33">
        <v>0.1</v>
      </c>
      <c r="N39" s="33">
        <v>0.09</v>
      </c>
      <c r="O39" s="33">
        <v>0.09</v>
      </c>
      <c r="P39" s="33">
        <v>0.08</v>
      </c>
      <c r="Q39" s="33">
        <v>0.09</v>
      </c>
      <c r="R39" s="33">
        <v>0.08</v>
      </c>
      <c r="S39" s="33">
        <v>0.08</v>
      </c>
      <c r="T39" s="6">
        <v>4</v>
      </c>
      <c r="U39" s="6">
        <v>4</v>
      </c>
    </row>
    <row r="40" spans="1:21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4"/>
        <v>30.000000000000004</v>
      </c>
      <c r="J40" s="33">
        <v>23.92</v>
      </c>
      <c r="K40" s="33">
        <v>0.75</v>
      </c>
      <c r="L40" s="33">
        <v>0.76</v>
      </c>
      <c r="M40" s="33">
        <v>0.72</v>
      </c>
      <c r="N40" s="33">
        <v>0.68</v>
      </c>
      <c r="O40" s="33">
        <v>0.65</v>
      </c>
      <c r="P40" s="33">
        <v>0.64</v>
      </c>
      <c r="Q40" s="33">
        <v>0.69</v>
      </c>
      <c r="R40" s="33">
        <v>0.59</v>
      </c>
      <c r="S40" s="33">
        <v>0.6</v>
      </c>
      <c r="T40" s="6"/>
      <c r="U40" s="6"/>
    </row>
    <row r="41" spans="1:21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6"/>
      <c r="U41" s="6"/>
    </row>
    <row r="42" spans="1:21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4"/>
        <v>57.000000000000007</v>
      </c>
      <c r="J42" s="33">
        <v>45.5</v>
      </c>
      <c r="K42" s="33">
        <v>1.38</v>
      </c>
      <c r="L42" s="33">
        <v>1.43</v>
      </c>
      <c r="M42" s="33">
        <v>1.36</v>
      </c>
      <c r="N42" s="33">
        <v>1.29</v>
      </c>
      <c r="O42" s="33">
        <v>1.24</v>
      </c>
      <c r="P42" s="33">
        <v>1.21</v>
      </c>
      <c r="Q42" s="33">
        <v>1.31</v>
      </c>
      <c r="R42" s="33">
        <v>1.1299999999999999</v>
      </c>
      <c r="S42" s="33">
        <v>1.1499999999999999</v>
      </c>
      <c r="T42" s="6">
        <v>59</v>
      </c>
      <c r="U42" s="6">
        <v>50</v>
      </c>
    </row>
    <row r="43" spans="1:21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3.6</v>
      </c>
      <c r="G43" s="6">
        <v>40.5</v>
      </c>
      <c r="H43" s="6">
        <v>47</v>
      </c>
      <c r="I43" s="31">
        <f t="shared" si="4"/>
        <v>2.9999999999999996</v>
      </c>
      <c r="J43" s="33">
        <v>2.39</v>
      </c>
      <c r="K43" s="33">
        <v>7.0000000000000007E-2</v>
      </c>
      <c r="L43" s="33">
        <v>0.08</v>
      </c>
      <c r="M43" s="33">
        <v>7.0000000000000007E-2</v>
      </c>
      <c r="N43" s="33">
        <v>7.0000000000000007E-2</v>
      </c>
      <c r="O43" s="33">
        <v>7.0000000000000007E-2</v>
      </c>
      <c r="P43" s="33">
        <v>0.06</v>
      </c>
      <c r="Q43" s="33">
        <v>7.0000000000000007E-2</v>
      </c>
      <c r="R43" s="33">
        <v>0.06</v>
      </c>
      <c r="S43" s="33">
        <v>0.06</v>
      </c>
      <c r="T43" s="6">
        <v>3.6</v>
      </c>
      <c r="U43" s="6">
        <v>3</v>
      </c>
    </row>
    <row r="44" spans="1:21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U44" si="24">SUM(F45:F49)</f>
        <v>52</v>
      </c>
      <c r="G44" s="6">
        <f t="shared" si="24"/>
        <v>69</v>
      </c>
      <c r="H44" s="6">
        <f t="shared" si="24"/>
        <v>76</v>
      </c>
      <c r="I44" s="31">
        <f t="shared" si="4"/>
        <v>79.999999999999986</v>
      </c>
      <c r="J44" s="33">
        <f>SUM(J45:J49)</f>
        <v>63.83</v>
      </c>
      <c r="K44" s="33">
        <f t="shared" ref="K44:S44" si="25">SUM(K45:K49)</f>
        <v>1.94</v>
      </c>
      <c r="L44" s="33">
        <f t="shared" si="25"/>
        <v>2.02</v>
      </c>
      <c r="M44" s="33">
        <f t="shared" si="25"/>
        <v>1.92</v>
      </c>
      <c r="N44" s="33">
        <f t="shared" si="25"/>
        <v>1.8199999999999998</v>
      </c>
      <c r="O44" s="33">
        <f t="shared" si="25"/>
        <v>1.7400000000000002</v>
      </c>
      <c r="P44" s="33">
        <f t="shared" si="25"/>
        <v>1.7000000000000002</v>
      </c>
      <c r="Q44" s="33">
        <f t="shared" si="25"/>
        <v>1.8399999999999999</v>
      </c>
      <c r="R44" s="33">
        <f t="shared" si="25"/>
        <v>1.58</v>
      </c>
      <c r="S44" s="33">
        <f t="shared" si="25"/>
        <v>1.6099999999999999</v>
      </c>
      <c r="T44" s="6">
        <f t="shared" si="24"/>
        <v>51</v>
      </c>
      <c r="U44" s="6">
        <f t="shared" si="24"/>
        <v>52.6</v>
      </c>
    </row>
    <row r="45" spans="1:21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14</v>
      </c>
      <c r="G45" s="6">
        <v>30</v>
      </c>
      <c r="H45" s="6">
        <v>31</v>
      </c>
      <c r="I45" s="31">
        <f t="shared" si="4"/>
        <v>29.980000000000004</v>
      </c>
      <c r="J45" s="33">
        <v>23.92</v>
      </c>
      <c r="K45" s="33">
        <v>0.73</v>
      </c>
      <c r="L45" s="33">
        <v>0.76</v>
      </c>
      <c r="M45" s="33">
        <v>0.72</v>
      </c>
      <c r="N45" s="33">
        <v>0.68</v>
      </c>
      <c r="O45" s="33">
        <v>0.65</v>
      </c>
      <c r="P45" s="33">
        <v>0.64</v>
      </c>
      <c r="Q45" s="33">
        <v>0.69</v>
      </c>
      <c r="R45" s="33">
        <v>0.59</v>
      </c>
      <c r="S45" s="33">
        <v>0.6</v>
      </c>
      <c r="T45" s="6"/>
      <c r="U45" s="6"/>
    </row>
    <row r="46" spans="1:21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6"/>
      <c r="U46" s="6"/>
    </row>
    <row r="47" spans="1:21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6"/>
      <c r="U47" s="6"/>
    </row>
    <row r="48" spans="1:21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6"/>
      <c r="U48" s="6"/>
    </row>
    <row r="49" spans="1:21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38</v>
      </c>
      <c r="G49" s="6">
        <v>39</v>
      </c>
      <c r="H49" s="6">
        <v>45</v>
      </c>
      <c r="I49" s="31">
        <f t="shared" si="4"/>
        <v>50.02</v>
      </c>
      <c r="J49" s="33">
        <v>39.909999999999997</v>
      </c>
      <c r="K49" s="33">
        <v>1.21</v>
      </c>
      <c r="L49" s="33">
        <v>1.26</v>
      </c>
      <c r="M49" s="33">
        <v>1.2</v>
      </c>
      <c r="N49" s="33">
        <v>1.1399999999999999</v>
      </c>
      <c r="O49" s="33">
        <v>1.0900000000000001</v>
      </c>
      <c r="P49" s="33">
        <v>1.06</v>
      </c>
      <c r="Q49" s="33">
        <v>1.1499999999999999</v>
      </c>
      <c r="R49" s="33">
        <v>0.99</v>
      </c>
      <c r="S49" s="33">
        <v>1.01</v>
      </c>
      <c r="T49" s="6">
        <v>51</v>
      </c>
      <c r="U49" s="6">
        <v>52.6</v>
      </c>
    </row>
    <row r="50" spans="1:21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U50" si="26">SUM(F51:F52)</f>
        <v>0</v>
      </c>
      <c r="G50" s="18">
        <f t="shared" si="26"/>
        <v>0</v>
      </c>
      <c r="H50" s="18">
        <f t="shared" si="26"/>
        <v>0</v>
      </c>
      <c r="I50" s="31">
        <f t="shared" si="4"/>
        <v>0</v>
      </c>
      <c r="J50" s="32">
        <f t="shared" si="26"/>
        <v>0</v>
      </c>
      <c r="K50" s="32">
        <f t="shared" si="26"/>
        <v>0</v>
      </c>
      <c r="L50" s="32">
        <f t="shared" si="26"/>
        <v>0</v>
      </c>
      <c r="M50" s="32">
        <f t="shared" si="26"/>
        <v>0</v>
      </c>
      <c r="N50" s="32">
        <f t="shared" si="26"/>
        <v>0</v>
      </c>
      <c r="O50" s="32">
        <f t="shared" si="26"/>
        <v>0</v>
      </c>
      <c r="P50" s="32">
        <f t="shared" si="26"/>
        <v>0</v>
      </c>
      <c r="Q50" s="32">
        <f t="shared" si="26"/>
        <v>0</v>
      </c>
      <c r="R50" s="32">
        <f t="shared" si="26"/>
        <v>0</v>
      </c>
      <c r="S50" s="32">
        <f t="shared" si="26"/>
        <v>0</v>
      </c>
      <c r="T50" s="18">
        <f t="shared" si="26"/>
        <v>0</v>
      </c>
      <c r="U50" s="18">
        <f t="shared" si="26"/>
        <v>0</v>
      </c>
    </row>
    <row r="51" spans="1:21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4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6"/>
      <c r="U51" s="6"/>
    </row>
    <row r="52" spans="1:21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4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6"/>
      <c r="U52" s="6"/>
    </row>
    <row r="53" spans="1:21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U53" si="27">SUM(F54:F56)</f>
        <v>3800</v>
      </c>
      <c r="G53" s="18">
        <f t="shared" si="27"/>
        <v>6800</v>
      </c>
      <c r="H53" s="18">
        <f t="shared" si="27"/>
        <v>7800</v>
      </c>
      <c r="I53" s="31">
        <f t="shared" si="4"/>
        <v>8208</v>
      </c>
      <c r="J53" s="33">
        <f t="shared" ref="J53:K53" si="28">SUM(J54:J56)</f>
        <v>6551.46</v>
      </c>
      <c r="K53" s="33">
        <f t="shared" si="28"/>
        <v>198.69</v>
      </c>
      <c r="L53" s="32">
        <f t="shared" si="27"/>
        <v>206.88</v>
      </c>
      <c r="M53" s="32">
        <f t="shared" si="27"/>
        <v>195.11</v>
      </c>
      <c r="N53" s="32">
        <f t="shared" si="27"/>
        <v>186.13</v>
      </c>
      <c r="O53" s="32">
        <f t="shared" si="27"/>
        <v>178.55</v>
      </c>
      <c r="P53" s="32">
        <f t="shared" si="27"/>
        <v>174.53</v>
      </c>
      <c r="Q53" s="32">
        <f t="shared" si="27"/>
        <v>188.18</v>
      </c>
      <c r="R53" s="32">
        <f t="shared" si="27"/>
        <v>162.51</v>
      </c>
      <c r="S53" s="32">
        <f t="shared" si="27"/>
        <v>165.96</v>
      </c>
      <c r="T53" s="18">
        <f t="shared" si="27"/>
        <v>6700</v>
      </c>
      <c r="U53" s="18">
        <f t="shared" si="27"/>
        <v>5430</v>
      </c>
    </row>
    <row r="54" spans="1:21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3800</v>
      </c>
      <c r="G54" s="6">
        <v>6800</v>
      </c>
      <c r="H54" s="6">
        <v>7800</v>
      </c>
      <c r="I54" s="31">
        <f t="shared" si="4"/>
        <v>8208</v>
      </c>
      <c r="J54" s="33">
        <v>6551.46</v>
      </c>
      <c r="K54" s="33">
        <v>198.69</v>
      </c>
      <c r="L54" s="33">
        <v>206.88</v>
      </c>
      <c r="M54" s="33">
        <v>195.11</v>
      </c>
      <c r="N54" s="33">
        <v>186.13</v>
      </c>
      <c r="O54" s="33">
        <v>178.55</v>
      </c>
      <c r="P54" s="33">
        <v>174.53</v>
      </c>
      <c r="Q54" s="33">
        <v>188.18</v>
      </c>
      <c r="R54" s="33">
        <v>162.51</v>
      </c>
      <c r="S54" s="33">
        <v>165.96</v>
      </c>
      <c r="T54" s="6">
        <v>6700</v>
      </c>
      <c r="U54" s="6">
        <v>5430</v>
      </c>
    </row>
    <row r="55" spans="1:21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4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6"/>
      <c r="U55" s="6"/>
    </row>
    <row r="56" spans="1:21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4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6"/>
      <c r="U56" s="6"/>
    </row>
    <row r="57" spans="1:21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U57" si="29">F58</f>
        <v>0</v>
      </c>
      <c r="G57" s="18">
        <f t="shared" si="29"/>
        <v>0</v>
      </c>
      <c r="H57" s="18">
        <f t="shared" si="29"/>
        <v>0</v>
      </c>
      <c r="I57" s="31">
        <f t="shared" si="4"/>
        <v>0</v>
      </c>
      <c r="J57" s="32">
        <f t="shared" si="29"/>
        <v>0</v>
      </c>
      <c r="K57" s="32">
        <f t="shared" si="29"/>
        <v>0</v>
      </c>
      <c r="L57" s="32">
        <f t="shared" si="29"/>
        <v>0</v>
      </c>
      <c r="M57" s="32">
        <f t="shared" si="29"/>
        <v>0</v>
      </c>
      <c r="N57" s="32">
        <f t="shared" si="29"/>
        <v>0</v>
      </c>
      <c r="O57" s="32">
        <f t="shared" si="29"/>
        <v>0</v>
      </c>
      <c r="P57" s="32">
        <f t="shared" si="29"/>
        <v>0</v>
      </c>
      <c r="Q57" s="32">
        <f t="shared" si="29"/>
        <v>0</v>
      </c>
      <c r="R57" s="32">
        <f t="shared" si="29"/>
        <v>0</v>
      </c>
      <c r="S57" s="32">
        <f t="shared" si="29"/>
        <v>0</v>
      </c>
      <c r="T57" s="18">
        <f t="shared" si="29"/>
        <v>0</v>
      </c>
      <c r="U57" s="18">
        <f t="shared" si="29"/>
        <v>0</v>
      </c>
    </row>
    <row r="58" spans="1:21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4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6"/>
      <c r="U58" s="6"/>
    </row>
    <row r="59" spans="1:21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U59" si="30">F60</f>
        <v>0</v>
      </c>
      <c r="G59" s="18">
        <f t="shared" si="30"/>
        <v>0</v>
      </c>
      <c r="H59" s="18">
        <f t="shared" si="30"/>
        <v>0</v>
      </c>
      <c r="I59" s="31">
        <f t="shared" si="4"/>
        <v>0</v>
      </c>
      <c r="J59" s="32">
        <f t="shared" si="30"/>
        <v>0</v>
      </c>
      <c r="K59" s="32">
        <f t="shared" si="30"/>
        <v>0</v>
      </c>
      <c r="L59" s="32">
        <f t="shared" si="30"/>
        <v>0</v>
      </c>
      <c r="M59" s="32">
        <f t="shared" si="30"/>
        <v>0</v>
      </c>
      <c r="N59" s="32">
        <f t="shared" si="30"/>
        <v>0</v>
      </c>
      <c r="O59" s="32">
        <f t="shared" si="30"/>
        <v>0</v>
      </c>
      <c r="P59" s="32">
        <f t="shared" si="30"/>
        <v>0</v>
      </c>
      <c r="Q59" s="32">
        <f t="shared" si="30"/>
        <v>0</v>
      </c>
      <c r="R59" s="32">
        <f t="shared" si="30"/>
        <v>0</v>
      </c>
      <c r="S59" s="32">
        <f t="shared" si="30"/>
        <v>0</v>
      </c>
      <c r="T59" s="18">
        <f t="shared" si="30"/>
        <v>0</v>
      </c>
      <c r="U59" s="18">
        <f t="shared" si="30"/>
        <v>0</v>
      </c>
    </row>
    <row r="60" spans="1:21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U60" si="31">F61+F63</f>
        <v>0</v>
      </c>
      <c r="G60" s="18">
        <f t="shared" si="31"/>
        <v>0</v>
      </c>
      <c r="H60" s="18">
        <f t="shared" si="31"/>
        <v>0</v>
      </c>
      <c r="I60" s="31">
        <f t="shared" si="4"/>
        <v>0</v>
      </c>
      <c r="J60" s="32">
        <f t="shared" si="31"/>
        <v>0</v>
      </c>
      <c r="K60" s="32">
        <f t="shared" si="31"/>
        <v>0</v>
      </c>
      <c r="L60" s="32">
        <f t="shared" si="31"/>
        <v>0</v>
      </c>
      <c r="M60" s="32">
        <f t="shared" si="31"/>
        <v>0</v>
      </c>
      <c r="N60" s="32">
        <f t="shared" si="31"/>
        <v>0</v>
      </c>
      <c r="O60" s="32">
        <f t="shared" si="31"/>
        <v>0</v>
      </c>
      <c r="P60" s="32">
        <f t="shared" si="31"/>
        <v>0</v>
      </c>
      <c r="Q60" s="32">
        <f t="shared" si="31"/>
        <v>0</v>
      </c>
      <c r="R60" s="32">
        <f t="shared" si="31"/>
        <v>0</v>
      </c>
      <c r="S60" s="32">
        <f t="shared" si="31"/>
        <v>0</v>
      </c>
      <c r="T60" s="18">
        <f t="shared" si="31"/>
        <v>0</v>
      </c>
      <c r="U60" s="18">
        <f t="shared" si="31"/>
        <v>0</v>
      </c>
    </row>
    <row r="61" spans="1:21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U61" si="32">F62</f>
        <v>0</v>
      </c>
      <c r="G61" s="18">
        <f t="shared" si="32"/>
        <v>0</v>
      </c>
      <c r="H61" s="18">
        <f t="shared" si="32"/>
        <v>0</v>
      </c>
      <c r="I61" s="31">
        <f t="shared" si="4"/>
        <v>0</v>
      </c>
      <c r="J61" s="32">
        <f t="shared" si="32"/>
        <v>0</v>
      </c>
      <c r="K61" s="32">
        <f t="shared" si="32"/>
        <v>0</v>
      </c>
      <c r="L61" s="32">
        <f t="shared" si="32"/>
        <v>0</v>
      </c>
      <c r="M61" s="32">
        <f t="shared" si="32"/>
        <v>0</v>
      </c>
      <c r="N61" s="32">
        <f t="shared" si="32"/>
        <v>0</v>
      </c>
      <c r="O61" s="32">
        <f t="shared" si="32"/>
        <v>0</v>
      </c>
      <c r="P61" s="32">
        <f t="shared" si="32"/>
        <v>0</v>
      </c>
      <c r="Q61" s="32">
        <f t="shared" si="32"/>
        <v>0</v>
      </c>
      <c r="R61" s="32">
        <f t="shared" si="32"/>
        <v>0</v>
      </c>
      <c r="S61" s="32">
        <f t="shared" si="32"/>
        <v>0</v>
      </c>
      <c r="T61" s="18">
        <f t="shared" si="32"/>
        <v>0</v>
      </c>
      <c r="U61" s="18">
        <f t="shared" si="32"/>
        <v>0</v>
      </c>
    </row>
    <row r="62" spans="1:21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4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6"/>
      <c r="U62" s="6"/>
    </row>
    <row r="63" spans="1:21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4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8"/>
      <c r="U63" s="18"/>
    </row>
    <row r="64" spans="1:21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U64" si="33">F65+F71</f>
        <v>0</v>
      </c>
      <c r="G64" s="18">
        <f t="shared" si="33"/>
        <v>0</v>
      </c>
      <c r="H64" s="18">
        <f t="shared" si="33"/>
        <v>0</v>
      </c>
      <c r="I64" s="31">
        <f t="shared" si="4"/>
        <v>0</v>
      </c>
      <c r="J64" s="32">
        <f t="shared" si="33"/>
        <v>0</v>
      </c>
      <c r="K64" s="32">
        <f t="shared" si="33"/>
        <v>0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18">
        <f t="shared" si="33"/>
        <v>0</v>
      </c>
      <c r="U64" s="18">
        <f t="shared" si="33"/>
        <v>0</v>
      </c>
    </row>
    <row r="65" spans="1:21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U65" si="34">F66+F69</f>
        <v>0</v>
      </c>
      <c r="G65" s="18">
        <f t="shared" si="34"/>
        <v>0</v>
      </c>
      <c r="H65" s="18">
        <f t="shared" si="34"/>
        <v>0</v>
      </c>
      <c r="I65" s="31">
        <f t="shared" si="4"/>
        <v>0</v>
      </c>
      <c r="J65" s="32">
        <f t="shared" si="34"/>
        <v>0</v>
      </c>
      <c r="K65" s="32">
        <f t="shared" si="34"/>
        <v>0</v>
      </c>
      <c r="L65" s="32">
        <f t="shared" si="34"/>
        <v>0</v>
      </c>
      <c r="M65" s="32">
        <f t="shared" si="34"/>
        <v>0</v>
      </c>
      <c r="N65" s="32">
        <f t="shared" si="34"/>
        <v>0</v>
      </c>
      <c r="O65" s="32">
        <f t="shared" si="34"/>
        <v>0</v>
      </c>
      <c r="P65" s="32">
        <f t="shared" si="34"/>
        <v>0</v>
      </c>
      <c r="Q65" s="32">
        <f t="shared" si="34"/>
        <v>0</v>
      </c>
      <c r="R65" s="32">
        <f t="shared" si="34"/>
        <v>0</v>
      </c>
      <c r="S65" s="32">
        <f t="shared" si="34"/>
        <v>0</v>
      </c>
      <c r="T65" s="18">
        <f t="shared" si="34"/>
        <v>0</v>
      </c>
      <c r="U65" s="18">
        <f t="shared" si="34"/>
        <v>0</v>
      </c>
    </row>
    <row r="66" spans="1:21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U67" si="35">F67</f>
        <v>0</v>
      </c>
      <c r="G66" s="18">
        <f t="shared" si="35"/>
        <v>0</v>
      </c>
      <c r="H66" s="18">
        <f t="shared" si="35"/>
        <v>0</v>
      </c>
      <c r="I66" s="31">
        <f t="shared" si="4"/>
        <v>0</v>
      </c>
      <c r="J66" s="32">
        <f t="shared" si="35"/>
        <v>0</v>
      </c>
      <c r="K66" s="32">
        <f t="shared" si="35"/>
        <v>0</v>
      </c>
      <c r="L66" s="32">
        <f t="shared" si="35"/>
        <v>0</v>
      </c>
      <c r="M66" s="32">
        <f t="shared" si="35"/>
        <v>0</v>
      </c>
      <c r="N66" s="32">
        <f t="shared" si="35"/>
        <v>0</v>
      </c>
      <c r="O66" s="32">
        <f t="shared" si="35"/>
        <v>0</v>
      </c>
      <c r="P66" s="32">
        <f t="shared" si="35"/>
        <v>0</v>
      </c>
      <c r="Q66" s="32">
        <f t="shared" si="35"/>
        <v>0</v>
      </c>
      <c r="R66" s="32">
        <f t="shared" si="35"/>
        <v>0</v>
      </c>
      <c r="S66" s="32">
        <f t="shared" si="35"/>
        <v>0</v>
      </c>
      <c r="T66" s="18">
        <f t="shared" si="35"/>
        <v>0</v>
      </c>
      <c r="U66" s="18">
        <f t="shared" si="35"/>
        <v>0</v>
      </c>
    </row>
    <row r="67" spans="1:21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35"/>
        <v>0</v>
      </c>
      <c r="G67" s="18">
        <f t="shared" si="35"/>
        <v>0</v>
      </c>
      <c r="H67" s="18">
        <f t="shared" si="35"/>
        <v>0</v>
      </c>
      <c r="I67" s="31">
        <f t="shared" si="4"/>
        <v>0</v>
      </c>
      <c r="J67" s="32">
        <f t="shared" si="35"/>
        <v>0</v>
      </c>
      <c r="K67" s="32">
        <f t="shared" si="35"/>
        <v>0</v>
      </c>
      <c r="L67" s="32">
        <f t="shared" si="35"/>
        <v>0</v>
      </c>
      <c r="M67" s="32">
        <f t="shared" si="35"/>
        <v>0</v>
      </c>
      <c r="N67" s="32">
        <f t="shared" si="35"/>
        <v>0</v>
      </c>
      <c r="O67" s="32">
        <f t="shared" si="35"/>
        <v>0</v>
      </c>
      <c r="P67" s="32">
        <f t="shared" si="35"/>
        <v>0</v>
      </c>
      <c r="Q67" s="32">
        <f t="shared" si="35"/>
        <v>0</v>
      </c>
      <c r="R67" s="32">
        <f t="shared" si="35"/>
        <v>0</v>
      </c>
      <c r="S67" s="32">
        <f t="shared" si="35"/>
        <v>0</v>
      </c>
      <c r="T67" s="18">
        <f t="shared" si="35"/>
        <v>0</v>
      </c>
      <c r="U67" s="18">
        <f t="shared" si="35"/>
        <v>0</v>
      </c>
    </row>
    <row r="68" spans="1:21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4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6"/>
      <c r="U68" s="6"/>
    </row>
    <row r="69" spans="1:21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U69" si="36">F70</f>
        <v>0</v>
      </c>
      <c r="G69" s="18">
        <f t="shared" si="36"/>
        <v>0</v>
      </c>
      <c r="H69" s="18">
        <f t="shared" si="36"/>
        <v>0</v>
      </c>
      <c r="I69" s="31">
        <f t="shared" si="4"/>
        <v>0</v>
      </c>
      <c r="J69" s="32">
        <f t="shared" si="36"/>
        <v>0</v>
      </c>
      <c r="K69" s="32">
        <f t="shared" si="36"/>
        <v>0</v>
      </c>
      <c r="L69" s="32">
        <f t="shared" si="36"/>
        <v>0</v>
      </c>
      <c r="M69" s="32">
        <f t="shared" si="36"/>
        <v>0</v>
      </c>
      <c r="N69" s="32">
        <f t="shared" si="36"/>
        <v>0</v>
      </c>
      <c r="O69" s="32">
        <f t="shared" si="36"/>
        <v>0</v>
      </c>
      <c r="P69" s="32">
        <f t="shared" si="36"/>
        <v>0</v>
      </c>
      <c r="Q69" s="32">
        <f t="shared" si="36"/>
        <v>0</v>
      </c>
      <c r="R69" s="32">
        <f t="shared" si="36"/>
        <v>0</v>
      </c>
      <c r="S69" s="32">
        <f t="shared" si="36"/>
        <v>0</v>
      </c>
      <c r="T69" s="18">
        <f t="shared" si="36"/>
        <v>0</v>
      </c>
      <c r="U69" s="18">
        <f t="shared" si="36"/>
        <v>0</v>
      </c>
    </row>
    <row r="70" spans="1:21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4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6"/>
      <c r="U70" s="6"/>
    </row>
    <row r="71" spans="1:21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U71" si="37">F72</f>
        <v>0</v>
      </c>
      <c r="G71" s="18">
        <f t="shared" si="37"/>
        <v>0</v>
      </c>
      <c r="H71" s="18">
        <f t="shared" si="37"/>
        <v>0</v>
      </c>
      <c r="I71" s="31">
        <f t="shared" si="4"/>
        <v>0</v>
      </c>
      <c r="J71" s="32">
        <f t="shared" si="37"/>
        <v>0</v>
      </c>
      <c r="K71" s="32">
        <f t="shared" si="37"/>
        <v>0</v>
      </c>
      <c r="L71" s="32">
        <f t="shared" si="37"/>
        <v>0</v>
      </c>
      <c r="M71" s="32">
        <f t="shared" si="37"/>
        <v>0</v>
      </c>
      <c r="N71" s="32">
        <f t="shared" si="37"/>
        <v>0</v>
      </c>
      <c r="O71" s="32">
        <f t="shared" si="37"/>
        <v>0</v>
      </c>
      <c r="P71" s="32">
        <f t="shared" si="37"/>
        <v>0</v>
      </c>
      <c r="Q71" s="32">
        <f t="shared" si="37"/>
        <v>0</v>
      </c>
      <c r="R71" s="32">
        <f t="shared" si="37"/>
        <v>0</v>
      </c>
      <c r="S71" s="32">
        <f t="shared" si="37"/>
        <v>0</v>
      </c>
      <c r="T71" s="18">
        <f t="shared" si="37"/>
        <v>0</v>
      </c>
      <c r="U71" s="18">
        <f t="shared" si="37"/>
        <v>0</v>
      </c>
    </row>
    <row r="72" spans="1:21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38">SUM(J72:S72)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18"/>
      <c r="U72" s="18"/>
    </row>
    <row r="73" spans="1:21" ht="21.75" x14ac:dyDescent="0.65">
      <c r="A73" s="1"/>
      <c r="B73" s="1"/>
      <c r="C73" s="1"/>
      <c r="D73" s="1"/>
      <c r="E73" s="1"/>
    </row>
    <row r="74" spans="1:21" ht="21.75" x14ac:dyDescent="0.65">
      <c r="A74" s="1"/>
      <c r="B74" s="1"/>
      <c r="C74" s="1"/>
      <c r="D74" s="1"/>
      <c r="E74" s="1"/>
    </row>
    <row r="75" spans="1:21" ht="21.75" x14ac:dyDescent="0.65">
      <c r="A75" s="1"/>
      <c r="B75" s="1"/>
      <c r="C75" s="1"/>
      <c r="D75" s="1"/>
      <c r="E75" s="1"/>
    </row>
    <row r="76" spans="1:21" ht="21.75" x14ac:dyDescent="0.65">
      <c r="A76" s="1"/>
      <c r="B76" s="1"/>
      <c r="C76" s="1"/>
      <c r="D76" s="1"/>
      <c r="E76" s="1"/>
    </row>
    <row r="77" spans="1:21" ht="21.75" x14ac:dyDescent="0.65">
      <c r="A77" s="1"/>
      <c r="B77" s="1"/>
      <c r="C77" s="1"/>
      <c r="D77" s="1"/>
      <c r="E77" s="1"/>
    </row>
    <row r="78" spans="1:21" ht="21.75" x14ac:dyDescent="0.65">
      <c r="A78" s="1"/>
      <c r="B78" s="1"/>
      <c r="C78" s="1"/>
      <c r="D78" s="1"/>
      <c r="E78" s="1"/>
    </row>
    <row r="79" spans="1:21" ht="21.75" x14ac:dyDescent="0.65">
      <c r="A79" s="1"/>
      <c r="B79" s="1"/>
      <c r="C79" s="1"/>
      <c r="D79" s="1"/>
      <c r="E79" s="1"/>
    </row>
    <row r="80" spans="1:21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Q107"/>
  <sheetViews>
    <sheetView topLeftCell="B1" zoomScaleNormal="100" zoomScalePageLayoutView="90" workbookViewId="0">
      <selection activeCell="T7" sqref="T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5" width="9.140625" hidden="1" customWidth="1" outlineLevel="1"/>
    <col min="16" max="16" width="8.85546875" bestFit="1" customWidth="1" collapsed="1"/>
    <col min="17" max="17" width="8.85546875" bestFit="1" customWidth="1"/>
  </cols>
  <sheetData>
    <row r="1" spans="1:17" ht="24.75" x14ac:dyDescent="0.75">
      <c r="A1" s="3" t="s">
        <v>54</v>
      </c>
    </row>
    <row r="2" spans="1:17" ht="24.75" x14ac:dyDescent="0.75">
      <c r="A2" s="3" t="s">
        <v>55</v>
      </c>
    </row>
    <row r="3" spans="1:17" ht="19.5" x14ac:dyDescent="0.55000000000000004">
      <c r="A3" s="21" t="s">
        <v>154</v>
      </c>
    </row>
    <row r="4" spans="1:17" ht="24.75" x14ac:dyDescent="0.75">
      <c r="A4" s="3" t="s">
        <v>155</v>
      </c>
    </row>
    <row r="5" spans="1:17" ht="24.75" x14ac:dyDescent="0.75">
      <c r="A5" s="3" t="s">
        <v>56</v>
      </c>
      <c r="I5" s="27"/>
      <c r="J5" s="22"/>
      <c r="K5" s="22"/>
      <c r="L5" s="22"/>
      <c r="M5" s="22"/>
      <c r="N5" s="22"/>
      <c r="O5" s="22"/>
    </row>
    <row r="6" spans="1:17" ht="114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344</v>
      </c>
      <c r="L6" s="28" t="s">
        <v>345</v>
      </c>
      <c r="M6" s="28" t="s">
        <v>346</v>
      </c>
      <c r="N6" s="28" t="s">
        <v>347</v>
      </c>
      <c r="O6" s="28" t="s">
        <v>348</v>
      </c>
      <c r="P6" s="16">
        <v>2013</v>
      </c>
      <c r="Q6" s="16">
        <v>2014</v>
      </c>
    </row>
    <row r="7" spans="1:17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3344</v>
      </c>
      <c r="G7" s="18">
        <f t="shared" si="0"/>
        <v>3990</v>
      </c>
      <c r="H7" s="18">
        <f t="shared" si="0"/>
        <v>4458</v>
      </c>
      <c r="I7" s="31">
        <f>SUM(J7:O7)</f>
        <v>7463</v>
      </c>
      <c r="J7" s="32">
        <f t="shared" ref="J7:Q7" si="1">J8+J64</f>
        <v>5990.5999999999995</v>
      </c>
      <c r="K7" s="32">
        <f t="shared" si="1"/>
        <v>326.2</v>
      </c>
      <c r="L7" s="32">
        <f t="shared" si="1"/>
        <v>335.09999999999997</v>
      </c>
      <c r="M7" s="32">
        <f t="shared" si="1"/>
        <v>260.60000000000002</v>
      </c>
      <c r="N7" s="32">
        <f t="shared" si="1"/>
        <v>295</v>
      </c>
      <c r="O7" s="32">
        <f t="shared" si="1"/>
        <v>255.49999999999997</v>
      </c>
      <c r="P7" s="18">
        <f t="shared" si="1"/>
        <v>6615</v>
      </c>
      <c r="Q7" s="18">
        <f t="shared" si="1"/>
        <v>6754</v>
      </c>
    </row>
    <row r="8" spans="1:17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Q8" si="2">F9+F59</f>
        <v>3344</v>
      </c>
      <c r="G8" s="18">
        <f t="shared" si="2"/>
        <v>3990</v>
      </c>
      <c r="H8" s="18">
        <f t="shared" si="2"/>
        <v>4458</v>
      </c>
      <c r="I8" s="31">
        <f t="shared" ref="I8:I71" si="3">SUM(J8:O8)</f>
        <v>7463</v>
      </c>
      <c r="J8" s="32">
        <f t="shared" si="2"/>
        <v>5990.5999999999995</v>
      </c>
      <c r="K8" s="32">
        <f t="shared" si="2"/>
        <v>326.2</v>
      </c>
      <c r="L8" s="32">
        <f t="shared" si="2"/>
        <v>335.09999999999997</v>
      </c>
      <c r="M8" s="32">
        <f t="shared" si="2"/>
        <v>260.60000000000002</v>
      </c>
      <c r="N8" s="32">
        <f t="shared" si="2"/>
        <v>295</v>
      </c>
      <c r="O8" s="32">
        <f t="shared" si="2"/>
        <v>255.49999999999997</v>
      </c>
      <c r="P8" s="18">
        <f t="shared" si="2"/>
        <v>6615</v>
      </c>
      <c r="Q8" s="18">
        <f t="shared" si="2"/>
        <v>6754</v>
      </c>
    </row>
    <row r="9" spans="1:17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Q9" si="4">F10+F28</f>
        <v>3344</v>
      </c>
      <c r="G9" s="18">
        <f t="shared" si="4"/>
        <v>3990</v>
      </c>
      <c r="H9" s="18">
        <f t="shared" si="4"/>
        <v>4458</v>
      </c>
      <c r="I9" s="31">
        <f t="shared" si="3"/>
        <v>7463</v>
      </c>
      <c r="J9" s="32">
        <f t="shared" si="4"/>
        <v>5990.5999999999995</v>
      </c>
      <c r="K9" s="32">
        <f t="shared" si="4"/>
        <v>326.2</v>
      </c>
      <c r="L9" s="32">
        <f t="shared" si="4"/>
        <v>335.09999999999997</v>
      </c>
      <c r="M9" s="32">
        <f t="shared" si="4"/>
        <v>260.60000000000002</v>
      </c>
      <c r="N9" s="32">
        <f t="shared" si="4"/>
        <v>295</v>
      </c>
      <c r="O9" s="32">
        <f t="shared" si="4"/>
        <v>255.49999999999997</v>
      </c>
      <c r="P9" s="18">
        <f t="shared" si="4"/>
        <v>6615</v>
      </c>
      <c r="Q9" s="18">
        <f t="shared" si="4"/>
        <v>6754</v>
      </c>
    </row>
    <row r="10" spans="1:17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Q10" si="5">F11</f>
        <v>346</v>
      </c>
      <c r="G10" s="18">
        <f t="shared" si="5"/>
        <v>274</v>
      </c>
      <c r="H10" s="18">
        <f t="shared" si="5"/>
        <v>319</v>
      </c>
      <c r="I10" s="31">
        <f t="shared" si="3"/>
        <v>471.99999999999994</v>
      </c>
      <c r="J10" s="32">
        <f t="shared" si="5"/>
        <v>378.83</v>
      </c>
      <c r="K10" s="32">
        <f t="shared" si="5"/>
        <v>20.699999999999996</v>
      </c>
      <c r="L10" s="32">
        <f t="shared" si="5"/>
        <v>21.15</v>
      </c>
      <c r="M10" s="32">
        <f t="shared" si="5"/>
        <v>16.470000000000002</v>
      </c>
      <c r="N10" s="32">
        <f t="shared" si="5"/>
        <v>18.650000000000002</v>
      </c>
      <c r="O10" s="32">
        <f t="shared" si="5"/>
        <v>16.2</v>
      </c>
      <c r="P10" s="18">
        <f t="shared" si="5"/>
        <v>786</v>
      </c>
      <c r="Q10" s="18">
        <f t="shared" si="5"/>
        <v>1056</v>
      </c>
    </row>
    <row r="11" spans="1:17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Q11" si="6">F12+F16+F18+F21+F25</f>
        <v>346</v>
      </c>
      <c r="G11" s="18">
        <f t="shared" si="6"/>
        <v>274</v>
      </c>
      <c r="H11" s="18">
        <f t="shared" si="6"/>
        <v>319</v>
      </c>
      <c r="I11" s="31">
        <f t="shared" si="3"/>
        <v>471.99999999999994</v>
      </c>
      <c r="J11" s="32">
        <f t="shared" si="6"/>
        <v>378.83</v>
      </c>
      <c r="K11" s="32">
        <f t="shared" si="6"/>
        <v>20.699999999999996</v>
      </c>
      <c r="L11" s="32">
        <f t="shared" si="6"/>
        <v>21.15</v>
      </c>
      <c r="M11" s="32">
        <f t="shared" si="6"/>
        <v>16.470000000000002</v>
      </c>
      <c r="N11" s="32">
        <f t="shared" si="6"/>
        <v>18.650000000000002</v>
      </c>
      <c r="O11" s="32">
        <f t="shared" si="6"/>
        <v>16.2</v>
      </c>
      <c r="P11" s="18">
        <f t="shared" si="6"/>
        <v>786</v>
      </c>
      <c r="Q11" s="18">
        <f t="shared" si="6"/>
        <v>1056</v>
      </c>
    </row>
    <row r="12" spans="1:17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Q12" si="7">SUM(F13:F15)</f>
        <v>165</v>
      </c>
      <c r="G12" s="6">
        <f t="shared" si="7"/>
        <v>62</v>
      </c>
      <c r="H12" s="6">
        <f t="shared" si="7"/>
        <v>72</v>
      </c>
      <c r="I12" s="31">
        <f t="shared" si="3"/>
        <v>104.99999999999999</v>
      </c>
      <c r="J12" s="33">
        <f t="shared" si="7"/>
        <v>84.259999999999991</v>
      </c>
      <c r="K12" s="33">
        <f t="shared" si="7"/>
        <v>4.6000000000000005</v>
      </c>
      <c r="L12" s="33">
        <f t="shared" si="7"/>
        <v>4.71</v>
      </c>
      <c r="M12" s="33">
        <f t="shared" si="7"/>
        <v>3.67</v>
      </c>
      <c r="N12" s="33">
        <f t="shared" si="7"/>
        <v>4.1500000000000004</v>
      </c>
      <c r="O12" s="33">
        <f t="shared" si="7"/>
        <v>3.61</v>
      </c>
      <c r="P12" s="6">
        <f t="shared" si="7"/>
        <v>100</v>
      </c>
      <c r="Q12" s="6">
        <f t="shared" si="7"/>
        <v>255</v>
      </c>
    </row>
    <row r="13" spans="1:17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160</v>
      </c>
      <c r="G13" s="6">
        <v>60</v>
      </c>
      <c r="H13" s="6">
        <v>70</v>
      </c>
      <c r="I13" s="31">
        <f t="shared" si="3"/>
        <v>85</v>
      </c>
      <c r="J13" s="33">
        <v>68.22</v>
      </c>
      <c r="K13" s="33">
        <v>3.72</v>
      </c>
      <c r="L13" s="33">
        <v>3.81</v>
      </c>
      <c r="M13" s="33">
        <v>2.97</v>
      </c>
      <c r="N13" s="33">
        <v>3.36</v>
      </c>
      <c r="O13" s="33">
        <v>2.92</v>
      </c>
      <c r="P13" s="6">
        <v>90</v>
      </c>
      <c r="Q13" s="6">
        <v>250</v>
      </c>
    </row>
    <row r="14" spans="1:17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6"/>
      <c r="Q14" s="6"/>
    </row>
    <row r="15" spans="1:17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5</v>
      </c>
      <c r="G15" s="6">
        <v>2</v>
      </c>
      <c r="H15" s="6">
        <v>2</v>
      </c>
      <c r="I15" s="31">
        <f t="shared" si="3"/>
        <v>19.999999999999996</v>
      </c>
      <c r="J15" s="33">
        <v>16.04</v>
      </c>
      <c r="K15" s="33">
        <v>0.88</v>
      </c>
      <c r="L15" s="33">
        <v>0.9</v>
      </c>
      <c r="M15" s="33">
        <v>0.7</v>
      </c>
      <c r="N15" s="33">
        <v>0.79</v>
      </c>
      <c r="O15" s="33">
        <v>0.69</v>
      </c>
      <c r="P15" s="6">
        <v>10</v>
      </c>
      <c r="Q15" s="6">
        <v>5</v>
      </c>
    </row>
    <row r="16" spans="1:17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Q16" si="8">F17</f>
        <v>2</v>
      </c>
      <c r="G16" s="6">
        <f t="shared" si="8"/>
        <v>2</v>
      </c>
      <c r="H16" s="6">
        <f t="shared" si="8"/>
        <v>2</v>
      </c>
      <c r="I16" s="31">
        <f t="shared" si="3"/>
        <v>2.0000000000000004</v>
      </c>
      <c r="J16" s="33">
        <f t="shared" si="8"/>
        <v>1.6</v>
      </c>
      <c r="K16" s="33">
        <f t="shared" si="8"/>
        <v>0.09</v>
      </c>
      <c r="L16" s="33">
        <f t="shared" si="8"/>
        <v>0.09</v>
      </c>
      <c r="M16" s="33">
        <f t="shared" si="8"/>
        <v>7.0000000000000007E-2</v>
      </c>
      <c r="N16" s="33">
        <f t="shared" si="8"/>
        <v>0.08</v>
      </c>
      <c r="O16" s="33">
        <f t="shared" si="8"/>
        <v>7.0000000000000007E-2</v>
      </c>
      <c r="P16" s="6">
        <f t="shared" si="8"/>
        <v>3</v>
      </c>
      <c r="Q16" s="6">
        <f t="shared" si="8"/>
        <v>3</v>
      </c>
    </row>
    <row r="17" spans="1:17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2</v>
      </c>
      <c r="G17" s="6">
        <v>2</v>
      </c>
      <c r="H17" s="6">
        <v>2</v>
      </c>
      <c r="I17" s="31">
        <f t="shared" si="3"/>
        <v>2.0000000000000004</v>
      </c>
      <c r="J17" s="33">
        <v>1.6</v>
      </c>
      <c r="K17" s="33">
        <v>0.09</v>
      </c>
      <c r="L17" s="33">
        <v>0.09</v>
      </c>
      <c r="M17" s="33">
        <v>7.0000000000000007E-2</v>
      </c>
      <c r="N17" s="33">
        <v>0.08</v>
      </c>
      <c r="O17" s="33">
        <v>7.0000000000000007E-2</v>
      </c>
      <c r="P17" s="6">
        <v>3</v>
      </c>
      <c r="Q17" s="6">
        <v>3</v>
      </c>
    </row>
    <row r="18" spans="1:17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Q18" si="9">SUM(F19:F20)</f>
        <v>29</v>
      </c>
      <c r="G18" s="6">
        <f t="shared" si="9"/>
        <v>30</v>
      </c>
      <c r="H18" s="6">
        <f t="shared" si="9"/>
        <v>30</v>
      </c>
      <c r="I18" s="31">
        <f t="shared" si="3"/>
        <v>33</v>
      </c>
      <c r="J18" s="33">
        <f t="shared" si="9"/>
        <v>26.479999999999997</v>
      </c>
      <c r="K18" s="33">
        <f t="shared" si="9"/>
        <v>1.46</v>
      </c>
      <c r="L18" s="33">
        <f t="shared" si="9"/>
        <v>1.48</v>
      </c>
      <c r="M18" s="33">
        <f t="shared" si="9"/>
        <v>1.1499999999999999</v>
      </c>
      <c r="N18" s="33">
        <f t="shared" si="9"/>
        <v>1.2999999999999998</v>
      </c>
      <c r="O18" s="33">
        <f t="shared" si="9"/>
        <v>1.1299999999999999</v>
      </c>
      <c r="P18" s="6">
        <f t="shared" si="9"/>
        <v>28</v>
      </c>
      <c r="Q18" s="6">
        <f t="shared" si="9"/>
        <v>28</v>
      </c>
    </row>
    <row r="19" spans="1:17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15</v>
      </c>
      <c r="G19" s="6">
        <v>15</v>
      </c>
      <c r="H19" s="6">
        <v>15</v>
      </c>
      <c r="I19" s="31">
        <f t="shared" si="3"/>
        <v>14.999999999999998</v>
      </c>
      <c r="J19" s="33">
        <v>12.04</v>
      </c>
      <c r="K19" s="33">
        <v>0.67</v>
      </c>
      <c r="L19" s="33">
        <v>0.67</v>
      </c>
      <c r="M19" s="33">
        <v>0.52</v>
      </c>
      <c r="N19" s="33">
        <v>0.59</v>
      </c>
      <c r="O19" s="33">
        <v>0.51</v>
      </c>
      <c r="P19" s="6">
        <v>10</v>
      </c>
      <c r="Q19" s="6">
        <v>10</v>
      </c>
    </row>
    <row r="20" spans="1:17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14</v>
      </c>
      <c r="G20" s="6">
        <v>15</v>
      </c>
      <c r="H20" s="6">
        <v>15</v>
      </c>
      <c r="I20" s="31">
        <f t="shared" si="3"/>
        <v>18</v>
      </c>
      <c r="J20" s="33">
        <v>14.44</v>
      </c>
      <c r="K20" s="33">
        <v>0.79</v>
      </c>
      <c r="L20" s="33">
        <v>0.81</v>
      </c>
      <c r="M20" s="33">
        <v>0.63</v>
      </c>
      <c r="N20" s="33">
        <v>0.71</v>
      </c>
      <c r="O20" s="33">
        <v>0.62</v>
      </c>
      <c r="P20" s="6">
        <v>18</v>
      </c>
      <c r="Q20" s="6">
        <v>18</v>
      </c>
    </row>
    <row r="21" spans="1:17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Q21" si="10">SUM(F22:F24)</f>
        <v>150</v>
      </c>
      <c r="G21" s="6">
        <f t="shared" si="10"/>
        <v>180</v>
      </c>
      <c r="H21" s="6">
        <f t="shared" si="10"/>
        <v>215</v>
      </c>
      <c r="I21" s="31">
        <f t="shared" si="3"/>
        <v>309.99999999999994</v>
      </c>
      <c r="J21" s="33">
        <f t="shared" si="10"/>
        <v>248.82</v>
      </c>
      <c r="K21" s="33">
        <f t="shared" si="10"/>
        <v>13.579999999999998</v>
      </c>
      <c r="L21" s="33">
        <f t="shared" si="10"/>
        <v>13.889999999999999</v>
      </c>
      <c r="M21" s="33">
        <f t="shared" si="10"/>
        <v>10.82</v>
      </c>
      <c r="N21" s="33">
        <f t="shared" si="10"/>
        <v>12.25</v>
      </c>
      <c r="O21" s="33">
        <f t="shared" si="10"/>
        <v>10.64</v>
      </c>
      <c r="P21" s="6">
        <f t="shared" si="10"/>
        <v>575</v>
      </c>
      <c r="Q21" s="6">
        <f t="shared" si="10"/>
        <v>690</v>
      </c>
    </row>
    <row r="22" spans="1:17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20</v>
      </c>
      <c r="G22" s="6">
        <v>40</v>
      </c>
      <c r="H22" s="6">
        <v>45</v>
      </c>
      <c r="I22" s="31">
        <f t="shared" si="3"/>
        <v>59.999999999999993</v>
      </c>
      <c r="J22" s="33">
        <v>48.16</v>
      </c>
      <c r="K22" s="33">
        <v>2.63</v>
      </c>
      <c r="L22" s="33">
        <v>2.69</v>
      </c>
      <c r="M22" s="33">
        <v>2.09</v>
      </c>
      <c r="N22" s="33">
        <v>2.37</v>
      </c>
      <c r="O22" s="33">
        <v>2.06</v>
      </c>
      <c r="P22" s="6">
        <v>75</v>
      </c>
      <c r="Q22" s="6">
        <v>90</v>
      </c>
    </row>
    <row r="23" spans="1:17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130</v>
      </c>
      <c r="G23" s="6">
        <v>140</v>
      </c>
      <c r="H23" s="6">
        <v>170</v>
      </c>
      <c r="I23" s="31">
        <f t="shared" si="3"/>
        <v>249.99999999999997</v>
      </c>
      <c r="J23" s="33">
        <v>200.66</v>
      </c>
      <c r="K23" s="33">
        <v>10.95</v>
      </c>
      <c r="L23" s="33">
        <v>11.2</v>
      </c>
      <c r="M23" s="33">
        <v>8.73</v>
      </c>
      <c r="N23" s="33">
        <v>9.8800000000000008</v>
      </c>
      <c r="O23" s="33">
        <v>8.58</v>
      </c>
      <c r="P23" s="6">
        <v>500</v>
      </c>
      <c r="Q23" s="6">
        <v>600</v>
      </c>
    </row>
    <row r="24" spans="1:17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6"/>
      <c r="Q24" s="6"/>
    </row>
    <row r="25" spans="1:17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22.000000000000004</v>
      </c>
      <c r="J25" s="33">
        <f t="shared" ref="J25:Q25" si="11">SUM(J26:J27)</f>
        <v>17.670000000000002</v>
      </c>
      <c r="K25" s="33">
        <f t="shared" si="11"/>
        <v>0.97</v>
      </c>
      <c r="L25" s="33">
        <f t="shared" si="11"/>
        <v>0.98</v>
      </c>
      <c r="M25" s="33">
        <f t="shared" si="11"/>
        <v>0.76</v>
      </c>
      <c r="N25" s="33">
        <f t="shared" si="11"/>
        <v>0.87</v>
      </c>
      <c r="O25" s="33">
        <f t="shared" si="11"/>
        <v>0.75</v>
      </c>
      <c r="P25" s="6">
        <f t="shared" si="11"/>
        <v>80</v>
      </c>
      <c r="Q25" s="6">
        <f t="shared" si="11"/>
        <v>80</v>
      </c>
    </row>
    <row r="26" spans="1:17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15</v>
      </c>
      <c r="J26" s="33">
        <v>12.05</v>
      </c>
      <c r="K26" s="33">
        <v>0.66</v>
      </c>
      <c r="L26" s="33">
        <v>0.67</v>
      </c>
      <c r="M26" s="33">
        <v>0.52</v>
      </c>
      <c r="N26" s="33">
        <v>0.59</v>
      </c>
      <c r="O26" s="33">
        <v>0.51</v>
      </c>
      <c r="P26" s="6">
        <v>80</v>
      </c>
      <c r="Q26" s="6">
        <v>80</v>
      </c>
    </row>
    <row r="27" spans="1:17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7</v>
      </c>
      <c r="J27" s="33">
        <v>5.62</v>
      </c>
      <c r="K27" s="33">
        <v>0.31</v>
      </c>
      <c r="L27" s="33">
        <v>0.31</v>
      </c>
      <c r="M27" s="33">
        <v>0.24</v>
      </c>
      <c r="N27" s="33">
        <v>0.28000000000000003</v>
      </c>
      <c r="O27" s="33">
        <v>0.24</v>
      </c>
      <c r="P27" s="6"/>
      <c r="Q27" s="6"/>
    </row>
    <row r="28" spans="1:17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Q28" si="12">F29+F35+F50+F53+F57</f>
        <v>2998</v>
      </c>
      <c r="G28" s="18">
        <f t="shared" si="12"/>
        <v>3716</v>
      </c>
      <c r="H28" s="18">
        <f t="shared" si="12"/>
        <v>4139</v>
      </c>
      <c r="I28" s="31">
        <f t="shared" si="3"/>
        <v>6991</v>
      </c>
      <c r="J28" s="32">
        <f t="shared" si="12"/>
        <v>5611.7699999999995</v>
      </c>
      <c r="K28" s="32">
        <f t="shared" si="12"/>
        <v>305.5</v>
      </c>
      <c r="L28" s="32">
        <f t="shared" si="12"/>
        <v>313.95</v>
      </c>
      <c r="M28" s="32">
        <f t="shared" si="12"/>
        <v>244.13</v>
      </c>
      <c r="N28" s="32">
        <f t="shared" si="12"/>
        <v>276.35000000000002</v>
      </c>
      <c r="O28" s="32">
        <f t="shared" si="12"/>
        <v>239.29999999999998</v>
      </c>
      <c r="P28" s="18">
        <f t="shared" si="12"/>
        <v>5829</v>
      </c>
      <c r="Q28" s="18">
        <f t="shared" si="12"/>
        <v>5698</v>
      </c>
    </row>
    <row r="29" spans="1:17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Q29" si="13">F30</f>
        <v>13</v>
      </c>
      <c r="G29" s="18">
        <f t="shared" si="13"/>
        <v>12.5</v>
      </c>
      <c r="H29" s="18">
        <f t="shared" si="13"/>
        <v>12.5</v>
      </c>
      <c r="I29" s="31">
        <f t="shared" si="3"/>
        <v>16.5</v>
      </c>
      <c r="J29" s="32">
        <f t="shared" si="13"/>
        <v>13.239999999999998</v>
      </c>
      <c r="K29" s="32">
        <f t="shared" si="13"/>
        <v>0.72000000000000008</v>
      </c>
      <c r="L29" s="32">
        <f t="shared" si="13"/>
        <v>0.7400000000000001</v>
      </c>
      <c r="M29" s="32">
        <f t="shared" si="13"/>
        <v>0.56999999999999995</v>
      </c>
      <c r="N29" s="32">
        <f t="shared" si="13"/>
        <v>0.66</v>
      </c>
      <c r="O29" s="32">
        <f t="shared" si="13"/>
        <v>0.57000000000000006</v>
      </c>
      <c r="P29" s="18">
        <f t="shared" si="13"/>
        <v>16.5</v>
      </c>
      <c r="Q29" s="18">
        <f t="shared" si="13"/>
        <v>18.5</v>
      </c>
    </row>
    <row r="30" spans="1:17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Q30" si="14">SUM(F31:F34)</f>
        <v>13</v>
      </c>
      <c r="G30" s="6">
        <f t="shared" si="14"/>
        <v>12.5</v>
      </c>
      <c r="H30" s="6">
        <f t="shared" si="14"/>
        <v>12.5</v>
      </c>
      <c r="I30" s="31">
        <f t="shared" si="3"/>
        <v>16.5</v>
      </c>
      <c r="J30" s="33">
        <f t="shared" si="14"/>
        <v>13.239999999999998</v>
      </c>
      <c r="K30" s="33">
        <f t="shared" si="14"/>
        <v>0.72000000000000008</v>
      </c>
      <c r="L30" s="33">
        <f t="shared" si="14"/>
        <v>0.7400000000000001</v>
      </c>
      <c r="M30" s="33">
        <f t="shared" si="14"/>
        <v>0.56999999999999995</v>
      </c>
      <c r="N30" s="33">
        <f t="shared" si="14"/>
        <v>0.66</v>
      </c>
      <c r="O30" s="33">
        <f t="shared" si="14"/>
        <v>0.57000000000000006</v>
      </c>
      <c r="P30" s="6">
        <f t="shared" si="14"/>
        <v>16.5</v>
      </c>
      <c r="Q30" s="6">
        <f t="shared" si="14"/>
        <v>18.5</v>
      </c>
    </row>
    <row r="31" spans="1:17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</v>
      </c>
      <c r="G31" s="6">
        <v>2</v>
      </c>
      <c r="H31" s="6">
        <v>2</v>
      </c>
      <c r="I31" s="31">
        <f t="shared" si="3"/>
        <v>3</v>
      </c>
      <c r="J31" s="33">
        <v>2.42</v>
      </c>
      <c r="K31" s="33">
        <v>0.13</v>
      </c>
      <c r="L31" s="33">
        <v>0.13</v>
      </c>
      <c r="M31" s="33">
        <v>0.1</v>
      </c>
      <c r="N31" s="33">
        <v>0.12</v>
      </c>
      <c r="O31" s="33">
        <v>0.1</v>
      </c>
      <c r="P31" s="6">
        <v>3</v>
      </c>
      <c r="Q31" s="6">
        <v>5</v>
      </c>
    </row>
    <row r="32" spans="1:17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7</v>
      </c>
      <c r="G32" s="6">
        <v>7</v>
      </c>
      <c r="H32" s="6">
        <v>7</v>
      </c>
      <c r="I32" s="31">
        <f t="shared" si="3"/>
        <v>9.9999999999999982</v>
      </c>
      <c r="J32" s="33">
        <v>8.02</v>
      </c>
      <c r="K32" s="33">
        <v>0.44</v>
      </c>
      <c r="L32" s="33">
        <v>0.45</v>
      </c>
      <c r="M32" s="33">
        <v>0.35</v>
      </c>
      <c r="N32" s="33">
        <v>0.4</v>
      </c>
      <c r="O32" s="33">
        <v>0.34</v>
      </c>
      <c r="P32" s="6">
        <v>10</v>
      </c>
      <c r="Q32" s="6">
        <v>10</v>
      </c>
    </row>
    <row r="33" spans="1:17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4</v>
      </c>
      <c r="G33" s="6">
        <v>3.5</v>
      </c>
      <c r="H33" s="6">
        <v>3.5</v>
      </c>
      <c r="I33" s="31">
        <f t="shared" si="3"/>
        <v>3.5</v>
      </c>
      <c r="J33" s="33">
        <v>2.8</v>
      </c>
      <c r="K33" s="33">
        <v>0.15</v>
      </c>
      <c r="L33" s="33">
        <v>0.16</v>
      </c>
      <c r="M33" s="33">
        <v>0.12</v>
      </c>
      <c r="N33" s="33">
        <v>0.14000000000000001</v>
      </c>
      <c r="O33" s="33">
        <v>0.13</v>
      </c>
      <c r="P33" s="6">
        <v>3.5</v>
      </c>
      <c r="Q33" s="6">
        <v>3.5</v>
      </c>
    </row>
    <row r="34" spans="1:17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6"/>
      <c r="Q34" s="6"/>
    </row>
    <row r="35" spans="1:17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Q35" si="15">F36+F37+F44</f>
        <v>95</v>
      </c>
      <c r="G35" s="18">
        <f t="shared" si="15"/>
        <v>103.5</v>
      </c>
      <c r="H35" s="18">
        <f t="shared" si="15"/>
        <v>126.5</v>
      </c>
      <c r="I35" s="31">
        <f t="shared" si="3"/>
        <v>247.5</v>
      </c>
      <c r="J35" s="32">
        <f t="shared" si="15"/>
        <v>198.66</v>
      </c>
      <c r="K35" s="32">
        <f t="shared" si="15"/>
        <v>10.849999999999998</v>
      </c>
      <c r="L35" s="32">
        <f t="shared" si="15"/>
        <v>11.090000000000002</v>
      </c>
      <c r="M35" s="32">
        <f t="shared" si="15"/>
        <v>8.6300000000000008</v>
      </c>
      <c r="N35" s="32">
        <f t="shared" si="15"/>
        <v>9.77</v>
      </c>
      <c r="O35" s="32">
        <f t="shared" si="15"/>
        <v>8.5</v>
      </c>
      <c r="P35" s="18">
        <f t="shared" si="15"/>
        <v>302.5</v>
      </c>
      <c r="Q35" s="18">
        <f t="shared" si="15"/>
        <v>299.5</v>
      </c>
    </row>
    <row r="36" spans="1:17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6"/>
      <c r="Q36" s="6"/>
    </row>
    <row r="37" spans="1:17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Q37" si="16">SUM(F38:F43)</f>
        <v>9</v>
      </c>
      <c r="G37" s="6">
        <f t="shared" si="16"/>
        <v>12.5</v>
      </c>
      <c r="H37" s="6">
        <f t="shared" si="16"/>
        <v>20.5</v>
      </c>
      <c r="I37" s="31">
        <f t="shared" si="3"/>
        <v>36.5</v>
      </c>
      <c r="J37" s="33">
        <f t="shared" si="16"/>
        <v>29.28</v>
      </c>
      <c r="K37" s="33">
        <f t="shared" si="16"/>
        <v>1.6099999999999999</v>
      </c>
      <c r="L37" s="33">
        <f t="shared" si="16"/>
        <v>1.6400000000000001</v>
      </c>
      <c r="M37" s="33">
        <f t="shared" si="16"/>
        <v>1.27</v>
      </c>
      <c r="N37" s="33">
        <f t="shared" si="16"/>
        <v>1.44</v>
      </c>
      <c r="O37" s="33">
        <f t="shared" si="16"/>
        <v>1.26</v>
      </c>
      <c r="P37" s="6">
        <f t="shared" si="16"/>
        <v>29.5</v>
      </c>
      <c r="Q37" s="6">
        <f t="shared" si="16"/>
        <v>26.5</v>
      </c>
    </row>
    <row r="38" spans="1:17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2</v>
      </c>
      <c r="G38" s="6">
        <v>2</v>
      </c>
      <c r="H38" s="6">
        <v>2</v>
      </c>
      <c r="I38" s="31">
        <f t="shared" si="3"/>
        <v>6</v>
      </c>
      <c r="J38" s="33">
        <v>4.8099999999999996</v>
      </c>
      <c r="K38" s="33">
        <v>0.26</v>
      </c>
      <c r="L38" s="33">
        <v>0.27</v>
      </c>
      <c r="M38" s="33">
        <v>0.21</v>
      </c>
      <c r="N38" s="33">
        <v>0.24</v>
      </c>
      <c r="O38" s="33">
        <v>0.21</v>
      </c>
      <c r="P38" s="6">
        <v>4</v>
      </c>
      <c r="Q38" s="6">
        <v>4</v>
      </c>
    </row>
    <row r="39" spans="1:17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2</v>
      </c>
      <c r="G39" s="6">
        <v>2</v>
      </c>
      <c r="H39" s="6">
        <v>2</v>
      </c>
      <c r="I39" s="31">
        <f t="shared" si="3"/>
        <v>2.3999999999999995</v>
      </c>
      <c r="J39" s="33">
        <v>1.92</v>
      </c>
      <c r="K39" s="33">
        <v>0.11</v>
      </c>
      <c r="L39" s="33">
        <v>0.11</v>
      </c>
      <c r="M39" s="33">
        <v>0.08</v>
      </c>
      <c r="N39" s="33">
        <v>0.09</v>
      </c>
      <c r="O39" s="33">
        <v>0.09</v>
      </c>
      <c r="P39" s="6">
        <v>2</v>
      </c>
      <c r="Q39" s="6">
        <v>2</v>
      </c>
    </row>
    <row r="40" spans="1:17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2</v>
      </c>
      <c r="G40" s="6">
        <v>2</v>
      </c>
      <c r="H40" s="6">
        <v>2</v>
      </c>
      <c r="I40" s="31">
        <f t="shared" si="3"/>
        <v>3.1</v>
      </c>
      <c r="J40" s="33">
        <v>2.48</v>
      </c>
      <c r="K40" s="33">
        <v>0.14000000000000001</v>
      </c>
      <c r="L40" s="33">
        <v>0.14000000000000001</v>
      </c>
      <c r="M40" s="33">
        <v>0.11</v>
      </c>
      <c r="N40" s="33">
        <v>0.12</v>
      </c>
      <c r="O40" s="33">
        <v>0.11</v>
      </c>
      <c r="P40" s="6">
        <v>2</v>
      </c>
      <c r="Q40" s="6">
        <v>1</v>
      </c>
    </row>
    <row r="41" spans="1:17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2</v>
      </c>
      <c r="G41" s="6">
        <v>5</v>
      </c>
      <c r="H41" s="6">
        <v>5</v>
      </c>
      <c r="I41" s="31">
        <f t="shared" si="3"/>
        <v>9.9999999999999982</v>
      </c>
      <c r="J41" s="33">
        <v>8.02</v>
      </c>
      <c r="K41" s="33">
        <v>0.44</v>
      </c>
      <c r="L41" s="33">
        <v>0.45</v>
      </c>
      <c r="M41" s="33">
        <v>0.35</v>
      </c>
      <c r="N41" s="33">
        <v>0.4</v>
      </c>
      <c r="O41" s="33">
        <v>0.34</v>
      </c>
      <c r="P41" s="6">
        <v>8</v>
      </c>
      <c r="Q41" s="6">
        <v>4.5</v>
      </c>
    </row>
    <row r="42" spans="1:17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12</v>
      </c>
      <c r="J42" s="33">
        <v>9.6300000000000008</v>
      </c>
      <c r="K42" s="33">
        <v>0.53</v>
      </c>
      <c r="L42" s="33">
        <v>0.54</v>
      </c>
      <c r="M42" s="33">
        <v>0.42</v>
      </c>
      <c r="N42" s="33">
        <v>0.47</v>
      </c>
      <c r="O42" s="33">
        <v>0.41</v>
      </c>
      <c r="P42" s="6">
        <v>12</v>
      </c>
      <c r="Q42" s="6">
        <v>14</v>
      </c>
    </row>
    <row r="43" spans="1:17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1</v>
      </c>
      <c r="G43" s="6">
        <v>1.5</v>
      </c>
      <c r="H43" s="6">
        <v>9.5</v>
      </c>
      <c r="I43" s="31">
        <f t="shared" si="3"/>
        <v>3</v>
      </c>
      <c r="J43" s="33">
        <v>2.42</v>
      </c>
      <c r="K43" s="33">
        <v>0.13</v>
      </c>
      <c r="L43" s="33">
        <v>0.13</v>
      </c>
      <c r="M43" s="33">
        <v>0.1</v>
      </c>
      <c r="N43" s="33">
        <v>0.12</v>
      </c>
      <c r="O43" s="33">
        <v>0.1</v>
      </c>
      <c r="P43" s="6">
        <v>1.5</v>
      </c>
      <c r="Q43" s="6">
        <v>1</v>
      </c>
    </row>
    <row r="44" spans="1:17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Q44" si="17">SUM(F45:F49)</f>
        <v>86</v>
      </c>
      <c r="G44" s="6">
        <f t="shared" si="17"/>
        <v>91</v>
      </c>
      <c r="H44" s="6">
        <f t="shared" si="17"/>
        <v>106</v>
      </c>
      <c r="I44" s="31">
        <f t="shared" si="3"/>
        <v>211.00000000000003</v>
      </c>
      <c r="J44" s="33">
        <f t="shared" si="17"/>
        <v>169.38</v>
      </c>
      <c r="K44" s="33">
        <f t="shared" si="17"/>
        <v>9.2399999999999984</v>
      </c>
      <c r="L44" s="33">
        <f t="shared" si="17"/>
        <v>9.4500000000000011</v>
      </c>
      <c r="M44" s="33">
        <f t="shared" si="17"/>
        <v>7.36</v>
      </c>
      <c r="N44" s="33">
        <f t="shared" si="17"/>
        <v>8.33</v>
      </c>
      <c r="O44" s="33">
        <f t="shared" si="17"/>
        <v>7.24</v>
      </c>
      <c r="P44" s="6">
        <f t="shared" si="17"/>
        <v>273</v>
      </c>
      <c r="Q44" s="6">
        <f t="shared" si="17"/>
        <v>273</v>
      </c>
    </row>
    <row r="45" spans="1:17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11</v>
      </c>
      <c r="G45" s="6">
        <v>11</v>
      </c>
      <c r="H45" s="6">
        <v>11</v>
      </c>
      <c r="I45" s="31">
        <f t="shared" si="3"/>
        <v>11.000000000000002</v>
      </c>
      <c r="J45" s="33">
        <v>8.84</v>
      </c>
      <c r="K45" s="33">
        <v>0.48</v>
      </c>
      <c r="L45" s="33">
        <v>0.49</v>
      </c>
      <c r="M45" s="33">
        <v>0.38</v>
      </c>
      <c r="N45" s="33">
        <v>0.43</v>
      </c>
      <c r="O45" s="33">
        <v>0.38</v>
      </c>
      <c r="P45" s="6">
        <v>11</v>
      </c>
      <c r="Q45" s="6">
        <v>11</v>
      </c>
    </row>
    <row r="46" spans="1:17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6"/>
      <c r="Q46" s="6"/>
    </row>
    <row r="47" spans="1:17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17</v>
      </c>
      <c r="G47" s="6">
        <v>25</v>
      </c>
      <c r="H47" s="6">
        <v>30</v>
      </c>
      <c r="I47" s="31">
        <f t="shared" si="3"/>
        <v>100</v>
      </c>
      <c r="J47" s="33">
        <v>80.27</v>
      </c>
      <c r="K47" s="33">
        <v>4.38</v>
      </c>
      <c r="L47" s="33">
        <v>4.4800000000000004</v>
      </c>
      <c r="M47" s="33">
        <v>3.49</v>
      </c>
      <c r="N47" s="33">
        <v>3.95</v>
      </c>
      <c r="O47" s="33">
        <v>3.43</v>
      </c>
      <c r="P47" s="6">
        <v>106</v>
      </c>
      <c r="Q47" s="6">
        <v>106</v>
      </c>
    </row>
    <row r="48" spans="1:17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6"/>
      <c r="Q48" s="6"/>
    </row>
    <row r="49" spans="1:17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58</v>
      </c>
      <c r="G49" s="6">
        <v>55</v>
      </c>
      <c r="H49" s="6">
        <v>65</v>
      </c>
      <c r="I49" s="31">
        <f t="shared" si="3"/>
        <v>100</v>
      </c>
      <c r="J49" s="33">
        <v>80.27</v>
      </c>
      <c r="K49" s="33">
        <v>4.38</v>
      </c>
      <c r="L49" s="33">
        <v>4.4800000000000004</v>
      </c>
      <c r="M49" s="33">
        <v>3.49</v>
      </c>
      <c r="N49" s="33">
        <v>3.95</v>
      </c>
      <c r="O49" s="33">
        <v>3.43</v>
      </c>
      <c r="P49" s="6">
        <v>156</v>
      </c>
      <c r="Q49" s="6">
        <v>156</v>
      </c>
    </row>
    <row r="50" spans="1:17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Q50" si="18">SUM(F51:F52)</f>
        <v>0</v>
      </c>
      <c r="G50" s="18">
        <f t="shared" si="18"/>
        <v>0</v>
      </c>
      <c r="H50" s="18">
        <f t="shared" si="18"/>
        <v>0</v>
      </c>
      <c r="I50" s="31">
        <f t="shared" si="3"/>
        <v>0</v>
      </c>
      <c r="J50" s="32">
        <f t="shared" si="18"/>
        <v>0</v>
      </c>
      <c r="K50" s="32">
        <f t="shared" si="18"/>
        <v>0</v>
      </c>
      <c r="L50" s="32">
        <f t="shared" si="18"/>
        <v>0</v>
      </c>
      <c r="M50" s="32">
        <f t="shared" si="18"/>
        <v>0</v>
      </c>
      <c r="N50" s="32">
        <f t="shared" si="18"/>
        <v>0</v>
      </c>
      <c r="O50" s="32">
        <f t="shared" si="18"/>
        <v>0</v>
      </c>
      <c r="P50" s="18">
        <f t="shared" si="18"/>
        <v>0</v>
      </c>
      <c r="Q50" s="18">
        <f t="shared" si="18"/>
        <v>0</v>
      </c>
    </row>
    <row r="51" spans="1:17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6"/>
      <c r="Q51" s="6"/>
    </row>
    <row r="52" spans="1:17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6"/>
      <c r="Q52" s="6"/>
    </row>
    <row r="53" spans="1:17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Q53" si="19">SUM(F54:F56)</f>
        <v>2890</v>
      </c>
      <c r="G53" s="18">
        <f t="shared" si="19"/>
        <v>3600</v>
      </c>
      <c r="H53" s="18">
        <f t="shared" si="19"/>
        <v>4000</v>
      </c>
      <c r="I53" s="31">
        <f t="shared" si="3"/>
        <v>6727</v>
      </c>
      <c r="J53" s="32">
        <f t="shared" si="19"/>
        <v>5399.87</v>
      </c>
      <c r="K53" s="32">
        <f t="shared" si="19"/>
        <v>293.93</v>
      </c>
      <c r="L53" s="32">
        <f t="shared" si="19"/>
        <v>302.12</v>
      </c>
      <c r="M53" s="32">
        <f t="shared" si="19"/>
        <v>234.93</v>
      </c>
      <c r="N53" s="32">
        <f t="shared" si="19"/>
        <v>265.92</v>
      </c>
      <c r="O53" s="32">
        <f t="shared" si="19"/>
        <v>230.23</v>
      </c>
      <c r="P53" s="18">
        <f t="shared" si="19"/>
        <v>5510</v>
      </c>
      <c r="Q53" s="18">
        <f t="shared" si="19"/>
        <v>5380</v>
      </c>
    </row>
    <row r="54" spans="1:17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2890</v>
      </c>
      <c r="G54" s="6">
        <v>3600</v>
      </c>
      <c r="H54" s="6">
        <v>4000</v>
      </c>
      <c r="I54" s="31">
        <f t="shared" si="3"/>
        <v>6727</v>
      </c>
      <c r="J54" s="33">
        <v>5399.87</v>
      </c>
      <c r="K54" s="33">
        <v>293.93</v>
      </c>
      <c r="L54" s="33">
        <v>302.12</v>
      </c>
      <c r="M54" s="33">
        <v>234.93</v>
      </c>
      <c r="N54" s="33">
        <v>265.92</v>
      </c>
      <c r="O54" s="33">
        <v>230.23</v>
      </c>
      <c r="P54" s="6">
        <v>5510</v>
      </c>
      <c r="Q54" s="6">
        <v>5380</v>
      </c>
    </row>
    <row r="55" spans="1:17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6"/>
      <c r="Q55" s="6"/>
    </row>
    <row r="56" spans="1:17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6"/>
      <c r="Q56" s="6"/>
    </row>
    <row r="57" spans="1:17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Q57" si="20">F58</f>
        <v>0</v>
      </c>
      <c r="G57" s="18">
        <f t="shared" si="20"/>
        <v>0</v>
      </c>
      <c r="H57" s="18">
        <f t="shared" si="20"/>
        <v>0</v>
      </c>
      <c r="I57" s="31">
        <f t="shared" si="3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32">
        <f t="shared" si="20"/>
        <v>0</v>
      </c>
      <c r="N57" s="32">
        <f t="shared" si="20"/>
        <v>0</v>
      </c>
      <c r="O57" s="32">
        <f t="shared" si="20"/>
        <v>0</v>
      </c>
      <c r="P57" s="18">
        <f t="shared" si="20"/>
        <v>0</v>
      </c>
      <c r="Q57" s="18">
        <f t="shared" si="20"/>
        <v>0</v>
      </c>
    </row>
    <row r="58" spans="1:17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6"/>
      <c r="Q58" s="6"/>
    </row>
    <row r="59" spans="1:17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Q59" si="21">F60</f>
        <v>0</v>
      </c>
      <c r="G59" s="18">
        <f t="shared" si="21"/>
        <v>0</v>
      </c>
      <c r="H59" s="18">
        <f t="shared" si="21"/>
        <v>0</v>
      </c>
      <c r="I59" s="31">
        <f t="shared" si="3"/>
        <v>0</v>
      </c>
      <c r="J59" s="32">
        <f t="shared" si="21"/>
        <v>0</v>
      </c>
      <c r="K59" s="32">
        <f t="shared" si="21"/>
        <v>0</v>
      </c>
      <c r="L59" s="32">
        <f t="shared" si="21"/>
        <v>0</v>
      </c>
      <c r="M59" s="32">
        <f t="shared" si="21"/>
        <v>0</v>
      </c>
      <c r="N59" s="32">
        <f t="shared" si="21"/>
        <v>0</v>
      </c>
      <c r="O59" s="32">
        <f t="shared" si="21"/>
        <v>0</v>
      </c>
      <c r="P59" s="18">
        <f t="shared" si="21"/>
        <v>0</v>
      </c>
      <c r="Q59" s="18">
        <f t="shared" si="21"/>
        <v>0</v>
      </c>
    </row>
    <row r="60" spans="1:17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Q60" si="22">F61+F63</f>
        <v>0</v>
      </c>
      <c r="G60" s="18">
        <f t="shared" si="22"/>
        <v>0</v>
      </c>
      <c r="H60" s="18">
        <f t="shared" si="22"/>
        <v>0</v>
      </c>
      <c r="I60" s="31">
        <f t="shared" si="3"/>
        <v>0</v>
      </c>
      <c r="J60" s="32">
        <f t="shared" si="22"/>
        <v>0</v>
      </c>
      <c r="K60" s="32">
        <f t="shared" si="22"/>
        <v>0</v>
      </c>
      <c r="L60" s="32">
        <f t="shared" si="22"/>
        <v>0</v>
      </c>
      <c r="M60" s="32">
        <f t="shared" si="22"/>
        <v>0</v>
      </c>
      <c r="N60" s="32">
        <f t="shared" si="22"/>
        <v>0</v>
      </c>
      <c r="O60" s="32">
        <f t="shared" si="22"/>
        <v>0</v>
      </c>
      <c r="P60" s="18">
        <f t="shared" si="22"/>
        <v>0</v>
      </c>
      <c r="Q60" s="18">
        <f t="shared" si="22"/>
        <v>0</v>
      </c>
    </row>
    <row r="61" spans="1:17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Q61" si="23">F62</f>
        <v>0</v>
      </c>
      <c r="G61" s="18">
        <f t="shared" si="23"/>
        <v>0</v>
      </c>
      <c r="H61" s="18">
        <f t="shared" si="23"/>
        <v>0</v>
      </c>
      <c r="I61" s="31">
        <f t="shared" si="3"/>
        <v>0</v>
      </c>
      <c r="J61" s="32">
        <f t="shared" si="23"/>
        <v>0</v>
      </c>
      <c r="K61" s="32">
        <f t="shared" si="23"/>
        <v>0</v>
      </c>
      <c r="L61" s="32">
        <f t="shared" si="23"/>
        <v>0</v>
      </c>
      <c r="M61" s="32">
        <f t="shared" si="23"/>
        <v>0</v>
      </c>
      <c r="N61" s="32">
        <f t="shared" si="23"/>
        <v>0</v>
      </c>
      <c r="O61" s="32">
        <f t="shared" si="23"/>
        <v>0</v>
      </c>
      <c r="P61" s="18">
        <f t="shared" si="23"/>
        <v>0</v>
      </c>
      <c r="Q61" s="18">
        <f t="shared" si="23"/>
        <v>0</v>
      </c>
    </row>
    <row r="62" spans="1:17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6"/>
      <c r="Q62" s="6"/>
    </row>
    <row r="63" spans="1:17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18"/>
      <c r="Q63" s="18"/>
    </row>
    <row r="64" spans="1:17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Q64" si="24">F65+F71</f>
        <v>0</v>
      </c>
      <c r="G64" s="18">
        <f t="shared" si="24"/>
        <v>0</v>
      </c>
      <c r="H64" s="18">
        <f t="shared" si="24"/>
        <v>0</v>
      </c>
      <c r="I64" s="31">
        <f t="shared" si="3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32">
        <f t="shared" si="24"/>
        <v>0</v>
      </c>
      <c r="N64" s="32">
        <f t="shared" si="24"/>
        <v>0</v>
      </c>
      <c r="O64" s="32">
        <f t="shared" si="24"/>
        <v>0</v>
      </c>
      <c r="P64" s="18">
        <f t="shared" si="24"/>
        <v>0</v>
      </c>
      <c r="Q64" s="18">
        <f t="shared" si="24"/>
        <v>0</v>
      </c>
    </row>
    <row r="65" spans="1:17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Q65" si="25">F66+F69</f>
        <v>0</v>
      </c>
      <c r="G65" s="18">
        <f t="shared" si="25"/>
        <v>0</v>
      </c>
      <c r="H65" s="18">
        <f t="shared" si="25"/>
        <v>0</v>
      </c>
      <c r="I65" s="31">
        <f t="shared" si="3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32">
        <f t="shared" si="25"/>
        <v>0</v>
      </c>
      <c r="N65" s="32">
        <f t="shared" si="25"/>
        <v>0</v>
      </c>
      <c r="O65" s="32">
        <f t="shared" si="25"/>
        <v>0</v>
      </c>
      <c r="P65" s="18">
        <f t="shared" si="25"/>
        <v>0</v>
      </c>
      <c r="Q65" s="18">
        <f t="shared" si="25"/>
        <v>0</v>
      </c>
    </row>
    <row r="66" spans="1:17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Q67" si="26">F67</f>
        <v>0</v>
      </c>
      <c r="G66" s="18">
        <f t="shared" si="26"/>
        <v>0</v>
      </c>
      <c r="H66" s="18">
        <f t="shared" si="26"/>
        <v>0</v>
      </c>
      <c r="I66" s="31">
        <f t="shared" si="3"/>
        <v>0</v>
      </c>
      <c r="J66" s="32">
        <f t="shared" si="26"/>
        <v>0</v>
      </c>
      <c r="K66" s="32">
        <f t="shared" si="26"/>
        <v>0</v>
      </c>
      <c r="L66" s="32">
        <f t="shared" si="26"/>
        <v>0</v>
      </c>
      <c r="M66" s="32">
        <f t="shared" si="26"/>
        <v>0</v>
      </c>
      <c r="N66" s="32">
        <f t="shared" si="26"/>
        <v>0</v>
      </c>
      <c r="O66" s="32">
        <f t="shared" si="26"/>
        <v>0</v>
      </c>
      <c r="P66" s="18">
        <f t="shared" si="26"/>
        <v>0</v>
      </c>
      <c r="Q66" s="18">
        <f t="shared" si="26"/>
        <v>0</v>
      </c>
    </row>
    <row r="67" spans="1:17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26"/>
        <v>0</v>
      </c>
      <c r="G67" s="18">
        <f t="shared" si="26"/>
        <v>0</v>
      </c>
      <c r="H67" s="18">
        <f t="shared" si="26"/>
        <v>0</v>
      </c>
      <c r="I67" s="31">
        <f t="shared" si="3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32">
        <f t="shared" si="26"/>
        <v>0</v>
      </c>
      <c r="N67" s="32">
        <f t="shared" si="26"/>
        <v>0</v>
      </c>
      <c r="O67" s="32">
        <f t="shared" si="26"/>
        <v>0</v>
      </c>
      <c r="P67" s="18">
        <f t="shared" si="26"/>
        <v>0</v>
      </c>
      <c r="Q67" s="18">
        <f t="shared" si="26"/>
        <v>0</v>
      </c>
    </row>
    <row r="68" spans="1:17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6"/>
      <c r="Q68" s="6"/>
    </row>
    <row r="69" spans="1:17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Q69" si="27">F70</f>
        <v>0</v>
      </c>
      <c r="G69" s="18">
        <f t="shared" si="27"/>
        <v>0</v>
      </c>
      <c r="H69" s="18">
        <f t="shared" si="27"/>
        <v>0</v>
      </c>
      <c r="I69" s="31">
        <f t="shared" si="3"/>
        <v>0</v>
      </c>
      <c r="J69" s="32">
        <f t="shared" si="27"/>
        <v>0</v>
      </c>
      <c r="K69" s="32">
        <f t="shared" si="27"/>
        <v>0</v>
      </c>
      <c r="L69" s="32">
        <f t="shared" si="27"/>
        <v>0</v>
      </c>
      <c r="M69" s="32">
        <f t="shared" si="27"/>
        <v>0</v>
      </c>
      <c r="N69" s="32">
        <f t="shared" si="27"/>
        <v>0</v>
      </c>
      <c r="O69" s="32">
        <f t="shared" si="27"/>
        <v>0</v>
      </c>
      <c r="P69" s="18">
        <f t="shared" si="27"/>
        <v>0</v>
      </c>
      <c r="Q69" s="18">
        <f t="shared" si="27"/>
        <v>0</v>
      </c>
    </row>
    <row r="70" spans="1:17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6"/>
      <c r="Q70" s="6"/>
    </row>
    <row r="71" spans="1:17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Q71" si="28">F72</f>
        <v>0</v>
      </c>
      <c r="G71" s="18">
        <f t="shared" si="28"/>
        <v>0</v>
      </c>
      <c r="H71" s="18">
        <f t="shared" si="28"/>
        <v>0</v>
      </c>
      <c r="I71" s="31">
        <f t="shared" si="3"/>
        <v>0</v>
      </c>
      <c r="J71" s="32">
        <f t="shared" si="28"/>
        <v>0</v>
      </c>
      <c r="K71" s="32">
        <f t="shared" si="28"/>
        <v>0</v>
      </c>
      <c r="L71" s="32">
        <f t="shared" si="28"/>
        <v>0</v>
      </c>
      <c r="M71" s="32">
        <f t="shared" si="28"/>
        <v>0</v>
      </c>
      <c r="N71" s="32">
        <f t="shared" si="28"/>
        <v>0</v>
      </c>
      <c r="O71" s="32">
        <f t="shared" si="28"/>
        <v>0</v>
      </c>
      <c r="P71" s="18">
        <f t="shared" si="28"/>
        <v>0</v>
      </c>
      <c r="Q71" s="18">
        <f t="shared" si="28"/>
        <v>0</v>
      </c>
    </row>
    <row r="72" spans="1:17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29">SUM(J72:O72)</f>
        <v>0</v>
      </c>
      <c r="J72" s="32"/>
      <c r="K72" s="32"/>
      <c r="L72" s="32"/>
      <c r="M72" s="32"/>
      <c r="N72" s="32"/>
      <c r="O72" s="32"/>
      <c r="P72" s="18"/>
      <c r="Q72" s="18"/>
    </row>
    <row r="73" spans="1:17" ht="21.75" x14ac:dyDescent="0.65">
      <c r="A73" s="1"/>
      <c r="B73" s="1"/>
      <c r="C73" s="1"/>
      <c r="D73" s="1"/>
      <c r="E73" s="1"/>
    </row>
    <row r="74" spans="1:17" ht="21.75" x14ac:dyDescent="0.65">
      <c r="A74" s="1"/>
      <c r="B74" s="1"/>
      <c r="C74" s="1"/>
      <c r="D74" s="1"/>
      <c r="E74" s="1"/>
    </row>
    <row r="75" spans="1:17" ht="21.75" x14ac:dyDescent="0.65">
      <c r="A75" s="1"/>
      <c r="B75" s="1"/>
      <c r="C75" s="1"/>
      <c r="D75" s="1"/>
      <c r="E75" s="1"/>
    </row>
    <row r="76" spans="1:17" ht="21.75" x14ac:dyDescent="0.65">
      <c r="A76" s="1"/>
      <c r="B76" s="1"/>
      <c r="C76" s="1"/>
      <c r="D76" s="1"/>
      <c r="E76" s="1"/>
    </row>
    <row r="77" spans="1:17" ht="21.75" x14ac:dyDescent="0.65">
      <c r="A77" s="1"/>
      <c r="B77" s="1"/>
      <c r="C77" s="1"/>
      <c r="D77" s="1"/>
      <c r="E77" s="1"/>
    </row>
    <row r="78" spans="1:17" ht="21.75" x14ac:dyDescent="0.65">
      <c r="A78" s="1"/>
      <c r="B78" s="1"/>
      <c r="C78" s="1"/>
      <c r="D78" s="1"/>
      <c r="E78" s="1"/>
    </row>
    <row r="79" spans="1:17" ht="21.75" x14ac:dyDescent="0.65">
      <c r="A79" s="1"/>
      <c r="B79" s="1"/>
      <c r="C79" s="1"/>
      <c r="D79" s="1"/>
      <c r="E79" s="1"/>
    </row>
    <row r="80" spans="1:17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N107"/>
  <sheetViews>
    <sheetView zoomScaleNormal="100" zoomScalePageLayoutView="80" workbookViewId="0">
      <selection activeCell="I6" sqref="I6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9.140625" bestFit="1" customWidth="1"/>
    <col min="9" max="9" width="12" customWidth="1"/>
    <col min="10" max="11" width="12" hidden="1" customWidth="1" outlineLevel="1"/>
    <col min="12" max="12" width="9.140625" hidden="1" customWidth="1" outlineLevel="1"/>
    <col min="13" max="13" width="9.140625" bestFit="1" customWidth="1" collapsed="1"/>
    <col min="14" max="14" width="9.140625" bestFit="1" customWidth="1"/>
  </cols>
  <sheetData>
    <row r="1" spans="1:14" ht="24.75" x14ac:dyDescent="0.75">
      <c r="A1" s="3" t="s">
        <v>54</v>
      </c>
    </row>
    <row r="2" spans="1:14" ht="24.75" x14ac:dyDescent="0.75">
      <c r="A2" s="3" t="s">
        <v>55</v>
      </c>
    </row>
    <row r="3" spans="1:14" ht="19.5" x14ac:dyDescent="0.55000000000000004">
      <c r="A3" s="21" t="s">
        <v>152</v>
      </c>
    </row>
    <row r="4" spans="1:14" ht="24.75" x14ac:dyDescent="0.75">
      <c r="A4" s="3" t="s">
        <v>153</v>
      </c>
    </row>
    <row r="5" spans="1:14" ht="24.75" x14ac:dyDescent="0.75">
      <c r="A5" s="3" t="s">
        <v>56</v>
      </c>
      <c r="I5" s="27"/>
      <c r="J5" s="22"/>
      <c r="K5" s="22"/>
      <c r="L5" s="22"/>
    </row>
    <row r="6" spans="1:14" ht="109.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349</v>
      </c>
      <c r="L6" s="28" t="s">
        <v>350</v>
      </c>
      <c r="M6" s="16">
        <v>2013</v>
      </c>
      <c r="N6" s="16">
        <v>2014</v>
      </c>
    </row>
    <row r="7" spans="1:14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3458</v>
      </c>
      <c r="G7" s="18">
        <f t="shared" si="0"/>
        <v>4584</v>
      </c>
      <c r="H7" s="18">
        <f t="shared" si="0"/>
        <v>4636</v>
      </c>
      <c r="I7" s="31">
        <f>SUM(J7:L7)</f>
        <v>6270.9999999999991</v>
      </c>
      <c r="J7" s="32">
        <f t="shared" ref="J7:N7" si="1">J8+J64</f>
        <v>5842.0999999999995</v>
      </c>
      <c r="K7" s="32">
        <f t="shared" si="1"/>
        <v>200.9</v>
      </c>
      <c r="L7" s="32">
        <f t="shared" si="1"/>
        <v>228.00000000000003</v>
      </c>
      <c r="M7" s="18">
        <f t="shared" si="1"/>
        <v>5339</v>
      </c>
      <c r="N7" s="18">
        <f t="shared" si="1"/>
        <v>6440</v>
      </c>
    </row>
    <row r="8" spans="1:14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N8" si="2">F9+F59</f>
        <v>3458</v>
      </c>
      <c r="G8" s="18">
        <f t="shared" si="2"/>
        <v>4584</v>
      </c>
      <c r="H8" s="18">
        <f t="shared" si="2"/>
        <v>4636</v>
      </c>
      <c r="I8" s="31">
        <f t="shared" ref="I8:I71" si="3">SUM(J8:L8)</f>
        <v>6270.9999999999991</v>
      </c>
      <c r="J8" s="32">
        <f t="shared" si="2"/>
        <v>5842.0999999999995</v>
      </c>
      <c r="K8" s="32">
        <f t="shared" si="2"/>
        <v>200.9</v>
      </c>
      <c r="L8" s="32">
        <f t="shared" si="2"/>
        <v>228.00000000000003</v>
      </c>
      <c r="M8" s="18">
        <f t="shared" si="2"/>
        <v>5339</v>
      </c>
      <c r="N8" s="18">
        <f t="shared" si="2"/>
        <v>6440</v>
      </c>
    </row>
    <row r="9" spans="1:14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N9" si="4">F10+F28</f>
        <v>3458</v>
      </c>
      <c r="G9" s="18">
        <f t="shared" si="4"/>
        <v>4584</v>
      </c>
      <c r="H9" s="18">
        <f t="shared" si="4"/>
        <v>4636</v>
      </c>
      <c r="I9" s="31">
        <f t="shared" si="3"/>
        <v>6270.9999999999991</v>
      </c>
      <c r="J9" s="32">
        <f t="shared" si="4"/>
        <v>5842.0999999999995</v>
      </c>
      <c r="K9" s="32">
        <f t="shared" si="4"/>
        <v>200.9</v>
      </c>
      <c r="L9" s="32">
        <f t="shared" si="4"/>
        <v>228.00000000000003</v>
      </c>
      <c r="M9" s="18">
        <f t="shared" si="4"/>
        <v>5339</v>
      </c>
      <c r="N9" s="18">
        <f t="shared" si="4"/>
        <v>6440</v>
      </c>
    </row>
    <row r="10" spans="1:14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N10" si="5">F11</f>
        <v>137</v>
      </c>
      <c r="G10" s="18">
        <f t="shared" si="5"/>
        <v>142</v>
      </c>
      <c r="H10" s="18">
        <f t="shared" si="5"/>
        <v>187</v>
      </c>
      <c r="I10" s="31">
        <f t="shared" si="3"/>
        <v>225.00000000000003</v>
      </c>
      <c r="J10" s="32">
        <f t="shared" si="5"/>
        <v>209.61</v>
      </c>
      <c r="K10" s="32">
        <f t="shared" si="5"/>
        <v>7.21</v>
      </c>
      <c r="L10" s="32">
        <f t="shared" si="5"/>
        <v>8.18</v>
      </c>
      <c r="M10" s="18">
        <f t="shared" si="5"/>
        <v>336</v>
      </c>
      <c r="N10" s="18">
        <f t="shared" si="5"/>
        <v>578</v>
      </c>
    </row>
    <row r="11" spans="1:14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N11" si="6">F12+F16+F18+F21+F25</f>
        <v>137</v>
      </c>
      <c r="G11" s="18">
        <f t="shared" si="6"/>
        <v>142</v>
      </c>
      <c r="H11" s="18">
        <f t="shared" si="6"/>
        <v>187</v>
      </c>
      <c r="I11" s="31">
        <f t="shared" si="3"/>
        <v>225.00000000000003</v>
      </c>
      <c r="J11" s="32">
        <f t="shared" si="6"/>
        <v>209.61</v>
      </c>
      <c r="K11" s="32">
        <f t="shared" si="6"/>
        <v>7.21</v>
      </c>
      <c r="L11" s="32">
        <f t="shared" si="6"/>
        <v>8.18</v>
      </c>
      <c r="M11" s="18">
        <f t="shared" si="6"/>
        <v>336</v>
      </c>
      <c r="N11" s="18">
        <f t="shared" si="6"/>
        <v>578</v>
      </c>
    </row>
    <row r="12" spans="1:14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N12" si="7">SUM(F13:F15)</f>
        <v>80</v>
      </c>
      <c r="G12" s="6">
        <f t="shared" si="7"/>
        <v>80</v>
      </c>
      <c r="H12" s="6">
        <f t="shared" si="7"/>
        <v>80</v>
      </c>
      <c r="I12" s="31">
        <f t="shared" si="3"/>
        <v>88.000000000000014</v>
      </c>
      <c r="J12" s="33">
        <f t="shared" si="7"/>
        <v>81.98</v>
      </c>
      <c r="K12" s="33">
        <f t="shared" si="7"/>
        <v>2.8200000000000003</v>
      </c>
      <c r="L12" s="33">
        <f t="shared" si="7"/>
        <v>3.2</v>
      </c>
      <c r="M12" s="6">
        <f t="shared" si="7"/>
        <v>95</v>
      </c>
      <c r="N12" s="6">
        <f t="shared" si="7"/>
        <v>165</v>
      </c>
    </row>
    <row r="13" spans="1:14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70</v>
      </c>
      <c r="G13" s="6">
        <v>65</v>
      </c>
      <c r="H13" s="6">
        <v>65</v>
      </c>
      <c r="I13" s="31">
        <f t="shared" si="3"/>
        <v>80</v>
      </c>
      <c r="J13" s="33">
        <v>74.53</v>
      </c>
      <c r="K13" s="33">
        <v>2.56</v>
      </c>
      <c r="L13" s="33">
        <v>2.91</v>
      </c>
      <c r="M13" s="6">
        <v>90</v>
      </c>
      <c r="N13" s="6">
        <v>160</v>
      </c>
    </row>
    <row r="14" spans="1:14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6"/>
      <c r="N14" s="6"/>
    </row>
    <row r="15" spans="1:14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10</v>
      </c>
      <c r="G15" s="6">
        <v>15</v>
      </c>
      <c r="H15" s="6">
        <v>15</v>
      </c>
      <c r="I15" s="31">
        <f t="shared" si="3"/>
        <v>8</v>
      </c>
      <c r="J15" s="33">
        <v>7.45</v>
      </c>
      <c r="K15" s="33">
        <v>0.26</v>
      </c>
      <c r="L15" s="33">
        <v>0.28999999999999998</v>
      </c>
      <c r="M15" s="6">
        <v>5</v>
      </c>
      <c r="N15" s="6">
        <v>5</v>
      </c>
    </row>
    <row r="16" spans="1:14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N16" si="8">F17</f>
        <v>1</v>
      </c>
      <c r="G16" s="6">
        <f t="shared" si="8"/>
        <v>1</v>
      </c>
      <c r="H16" s="6">
        <f t="shared" si="8"/>
        <v>1.5</v>
      </c>
      <c r="I16" s="31">
        <f t="shared" si="3"/>
        <v>1.5</v>
      </c>
      <c r="J16" s="33">
        <f t="shared" si="8"/>
        <v>1.4</v>
      </c>
      <c r="K16" s="33">
        <f t="shared" si="8"/>
        <v>0.05</v>
      </c>
      <c r="L16" s="33">
        <f t="shared" si="8"/>
        <v>0.05</v>
      </c>
      <c r="M16" s="6">
        <f t="shared" si="8"/>
        <v>1.5</v>
      </c>
      <c r="N16" s="6">
        <f t="shared" si="8"/>
        <v>3</v>
      </c>
    </row>
    <row r="17" spans="1:14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1</v>
      </c>
      <c r="G17" s="6">
        <v>1</v>
      </c>
      <c r="H17" s="6">
        <v>1.5</v>
      </c>
      <c r="I17" s="31">
        <f t="shared" si="3"/>
        <v>1.5</v>
      </c>
      <c r="J17" s="33">
        <v>1.4</v>
      </c>
      <c r="K17" s="33">
        <v>0.05</v>
      </c>
      <c r="L17" s="33">
        <v>0.05</v>
      </c>
      <c r="M17" s="6">
        <v>1.5</v>
      </c>
      <c r="N17" s="6">
        <v>3</v>
      </c>
    </row>
    <row r="18" spans="1:14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N18" si="9">SUM(F19:F20)</f>
        <v>7</v>
      </c>
      <c r="G18" s="6">
        <f t="shared" si="9"/>
        <v>7</v>
      </c>
      <c r="H18" s="6">
        <f t="shared" si="9"/>
        <v>10.5</v>
      </c>
      <c r="I18" s="31">
        <f t="shared" si="3"/>
        <v>13</v>
      </c>
      <c r="J18" s="33">
        <f t="shared" si="9"/>
        <v>12.11</v>
      </c>
      <c r="K18" s="33">
        <f t="shared" si="9"/>
        <v>0.42000000000000004</v>
      </c>
      <c r="L18" s="33">
        <f t="shared" si="9"/>
        <v>0.47</v>
      </c>
      <c r="M18" s="6">
        <f t="shared" si="9"/>
        <v>14.5</v>
      </c>
      <c r="N18" s="6">
        <f t="shared" si="9"/>
        <v>18</v>
      </c>
    </row>
    <row r="19" spans="1:14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4</v>
      </c>
      <c r="G19" s="6">
        <v>4</v>
      </c>
      <c r="H19" s="6">
        <v>6</v>
      </c>
      <c r="I19" s="31">
        <f t="shared" si="3"/>
        <v>7</v>
      </c>
      <c r="J19" s="33">
        <v>6.52</v>
      </c>
      <c r="K19" s="33">
        <v>0.23</v>
      </c>
      <c r="L19" s="33">
        <v>0.25</v>
      </c>
      <c r="M19" s="6">
        <v>8</v>
      </c>
      <c r="N19" s="6">
        <v>12</v>
      </c>
    </row>
    <row r="20" spans="1:14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3</v>
      </c>
      <c r="G20" s="6">
        <v>3</v>
      </c>
      <c r="H20" s="6">
        <v>4.5</v>
      </c>
      <c r="I20" s="31">
        <f t="shared" si="3"/>
        <v>6</v>
      </c>
      <c r="J20" s="33">
        <v>5.59</v>
      </c>
      <c r="K20" s="33">
        <v>0.19</v>
      </c>
      <c r="L20" s="33">
        <v>0.22</v>
      </c>
      <c r="M20" s="6">
        <v>6.5</v>
      </c>
      <c r="N20" s="6">
        <v>6</v>
      </c>
    </row>
    <row r="21" spans="1:14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N21" si="10">SUM(F22:F24)</f>
        <v>49</v>
      </c>
      <c r="G21" s="6">
        <f t="shared" si="10"/>
        <v>54</v>
      </c>
      <c r="H21" s="6">
        <f t="shared" si="10"/>
        <v>95</v>
      </c>
      <c r="I21" s="31">
        <f t="shared" si="3"/>
        <v>115</v>
      </c>
      <c r="J21" s="33">
        <f t="shared" si="10"/>
        <v>107.13</v>
      </c>
      <c r="K21" s="33">
        <f t="shared" si="10"/>
        <v>3.6799999999999997</v>
      </c>
      <c r="L21" s="33">
        <f t="shared" si="10"/>
        <v>4.1899999999999995</v>
      </c>
      <c r="M21" s="6">
        <f t="shared" si="10"/>
        <v>150</v>
      </c>
      <c r="N21" s="6">
        <f t="shared" si="10"/>
        <v>262</v>
      </c>
    </row>
    <row r="22" spans="1:14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14</v>
      </c>
      <c r="G22" s="6">
        <v>14</v>
      </c>
      <c r="H22" s="6">
        <v>20</v>
      </c>
      <c r="I22" s="31">
        <f t="shared" si="3"/>
        <v>25</v>
      </c>
      <c r="J22" s="33">
        <v>23.29</v>
      </c>
      <c r="K22" s="33">
        <v>0.8</v>
      </c>
      <c r="L22" s="33">
        <v>0.91</v>
      </c>
      <c r="M22" s="6">
        <v>30</v>
      </c>
      <c r="N22" s="6">
        <v>42</v>
      </c>
    </row>
    <row r="23" spans="1:14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35</v>
      </c>
      <c r="G23" s="6">
        <v>40</v>
      </c>
      <c r="H23" s="6">
        <v>75</v>
      </c>
      <c r="I23" s="31">
        <f t="shared" si="3"/>
        <v>90</v>
      </c>
      <c r="J23" s="33">
        <v>83.84</v>
      </c>
      <c r="K23" s="33">
        <v>2.88</v>
      </c>
      <c r="L23" s="33">
        <v>3.28</v>
      </c>
      <c r="M23" s="6">
        <v>120</v>
      </c>
      <c r="N23" s="6">
        <v>220</v>
      </c>
    </row>
    <row r="24" spans="1:14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6"/>
      <c r="N24" s="6"/>
    </row>
    <row r="25" spans="1:14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7.5</v>
      </c>
      <c r="J25" s="33">
        <f t="shared" ref="J25:N25" si="11">SUM(J26:J27)</f>
        <v>6.99</v>
      </c>
      <c r="K25" s="33">
        <f t="shared" si="11"/>
        <v>0.24</v>
      </c>
      <c r="L25" s="33">
        <f t="shared" si="11"/>
        <v>0.27</v>
      </c>
      <c r="M25" s="6">
        <f t="shared" si="11"/>
        <v>75</v>
      </c>
      <c r="N25" s="6">
        <f t="shared" si="11"/>
        <v>130</v>
      </c>
    </row>
    <row r="26" spans="1:14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7.5</v>
      </c>
      <c r="J26" s="33">
        <v>6.99</v>
      </c>
      <c r="K26" s="33">
        <v>0.24</v>
      </c>
      <c r="L26" s="33">
        <v>0.27</v>
      </c>
      <c r="M26" s="6">
        <v>75</v>
      </c>
      <c r="N26" s="6">
        <v>130</v>
      </c>
    </row>
    <row r="27" spans="1:14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6"/>
      <c r="N27" s="6"/>
    </row>
    <row r="28" spans="1:14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N28" si="12">F29+F35+F50+F53+F57</f>
        <v>3321</v>
      </c>
      <c r="G28" s="18">
        <f t="shared" si="12"/>
        <v>4442</v>
      </c>
      <c r="H28" s="18">
        <f t="shared" si="12"/>
        <v>4449</v>
      </c>
      <c r="I28" s="31">
        <f t="shared" si="3"/>
        <v>6045.9999999999991</v>
      </c>
      <c r="J28" s="32">
        <f t="shared" si="12"/>
        <v>5632.49</v>
      </c>
      <c r="K28" s="32">
        <f t="shared" si="12"/>
        <v>193.69</v>
      </c>
      <c r="L28" s="32">
        <f t="shared" si="12"/>
        <v>219.82000000000002</v>
      </c>
      <c r="M28" s="18">
        <f t="shared" si="12"/>
        <v>5003</v>
      </c>
      <c r="N28" s="18">
        <f t="shared" si="12"/>
        <v>5862</v>
      </c>
    </row>
    <row r="29" spans="1:14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N29" si="13">F30</f>
        <v>8.5</v>
      </c>
      <c r="G29" s="18">
        <f t="shared" si="13"/>
        <v>8.5</v>
      </c>
      <c r="H29" s="18">
        <f t="shared" si="13"/>
        <v>9</v>
      </c>
      <c r="I29" s="31">
        <f t="shared" si="3"/>
        <v>9.0000000000000018</v>
      </c>
      <c r="J29" s="32">
        <f t="shared" si="13"/>
        <v>8.3800000000000008</v>
      </c>
      <c r="K29" s="32">
        <f t="shared" si="13"/>
        <v>0.29000000000000004</v>
      </c>
      <c r="L29" s="32">
        <f t="shared" si="13"/>
        <v>0.32999999999999996</v>
      </c>
      <c r="M29" s="18">
        <f t="shared" si="13"/>
        <v>12</v>
      </c>
      <c r="N29" s="18">
        <f t="shared" si="13"/>
        <v>20</v>
      </c>
    </row>
    <row r="30" spans="1:14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N30" si="14">SUM(F31:F34)</f>
        <v>8.5</v>
      </c>
      <c r="G30" s="6">
        <f t="shared" si="14"/>
        <v>8.5</v>
      </c>
      <c r="H30" s="6">
        <f t="shared" si="14"/>
        <v>9</v>
      </c>
      <c r="I30" s="31">
        <f t="shared" si="3"/>
        <v>9.0000000000000018</v>
      </c>
      <c r="J30" s="33">
        <f t="shared" si="14"/>
        <v>8.3800000000000008</v>
      </c>
      <c r="K30" s="33">
        <f t="shared" si="14"/>
        <v>0.29000000000000004</v>
      </c>
      <c r="L30" s="33">
        <f t="shared" si="14"/>
        <v>0.32999999999999996</v>
      </c>
      <c r="M30" s="6">
        <f t="shared" si="14"/>
        <v>12</v>
      </c>
      <c r="N30" s="6">
        <f t="shared" si="14"/>
        <v>20</v>
      </c>
    </row>
    <row r="31" spans="1:14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1</v>
      </c>
      <c r="G31" s="6">
        <v>1</v>
      </c>
      <c r="H31" s="6">
        <v>1</v>
      </c>
      <c r="I31" s="31">
        <f t="shared" si="3"/>
        <v>1</v>
      </c>
      <c r="J31" s="33">
        <v>0.93</v>
      </c>
      <c r="K31" s="33">
        <v>0.03</v>
      </c>
      <c r="L31" s="33">
        <v>0.04</v>
      </c>
      <c r="M31" s="6">
        <v>2</v>
      </c>
      <c r="N31" s="6">
        <v>2</v>
      </c>
    </row>
    <row r="32" spans="1:14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6"/>
      <c r="N32" s="6"/>
    </row>
    <row r="33" spans="1:14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7.5</v>
      </c>
      <c r="G33" s="6">
        <v>7.5</v>
      </c>
      <c r="H33" s="6">
        <v>8</v>
      </c>
      <c r="I33" s="31">
        <f t="shared" si="3"/>
        <v>8</v>
      </c>
      <c r="J33" s="33">
        <v>7.45</v>
      </c>
      <c r="K33" s="33">
        <v>0.26</v>
      </c>
      <c r="L33" s="33">
        <v>0.28999999999999998</v>
      </c>
      <c r="M33" s="6">
        <v>8</v>
      </c>
      <c r="N33" s="6">
        <v>9</v>
      </c>
    </row>
    <row r="34" spans="1:14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6">
        <v>2</v>
      </c>
      <c r="N34" s="6">
        <v>9</v>
      </c>
    </row>
    <row r="35" spans="1:14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N35" si="15">F36+F37+F44</f>
        <v>12.5</v>
      </c>
      <c r="G35" s="18">
        <f t="shared" si="15"/>
        <v>13.5</v>
      </c>
      <c r="H35" s="18">
        <f t="shared" si="15"/>
        <v>20</v>
      </c>
      <c r="I35" s="31">
        <f t="shared" si="3"/>
        <v>26.000000000000004</v>
      </c>
      <c r="J35" s="32">
        <f t="shared" si="15"/>
        <v>24.19</v>
      </c>
      <c r="K35" s="32">
        <f t="shared" si="15"/>
        <v>0.87000000000000011</v>
      </c>
      <c r="L35" s="32">
        <f t="shared" si="15"/>
        <v>0.94000000000000006</v>
      </c>
      <c r="M35" s="18">
        <f t="shared" si="15"/>
        <v>21</v>
      </c>
      <c r="N35" s="18">
        <f t="shared" si="15"/>
        <v>23</v>
      </c>
    </row>
    <row r="36" spans="1:14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6"/>
      <c r="N36" s="6"/>
    </row>
    <row r="37" spans="1:14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N37" si="16">SUM(F38:F43)</f>
        <v>8</v>
      </c>
      <c r="G37" s="6">
        <f t="shared" si="16"/>
        <v>9</v>
      </c>
      <c r="H37" s="6">
        <f t="shared" si="16"/>
        <v>12</v>
      </c>
      <c r="I37" s="31">
        <f t="shared" si="3"/>
        <v>16</v>
      </c>
      <c r="J37" s="33">
        <f t="shared" si="16"/>
        <v>14.88</v>
      </c>
      <c r="K37" s="33">
        <f t="shared" si="16"/>
        <v>0.54</v>
      </c>
      <c r="L37" s="33">
        <f t="shared" si="16"/>
        <v>0.58000000000000007</v>
      </c>
      <c r="M37" s="6">
        <f t="shared" si="16"/>
        <v>11</v>
      </c>
      <c r="N37" s="6">
        <f t="shared" si="16"/>
        <v>11</v>
      </c>
    </row>
    <row r="38" spans="1:14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5</v>
      </c>
      <c r="G38" s="6">
        <v>4</v>
      </c>
      <c r="H38" s="6">
        <v>4</v>
      </c>
      <c r="I38" s="31">
        <f t="shared" si="3"/>
        <v>4</v>
      </c>
      <c r="J38" s="33">
        <v>3.71</v>
      </c>
      <c r="K38" s="33">
        <v>0.14000000000000001</v>
      </c>
      <c r="L38" s="33">
        <v>0.15</v>
      </c>
      <c r="M38" s="6">
        <v>4</v>
      </c>
      <c r="N38" s="6">
        <v>4</v>
      </c>
    </row>
    <row r="39" spans="1:14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1</v>
      </c>
      <c r="G39" s="6">
        <v>1</v>
      </c>
      <c r="H39" s="6">
        <v>2</v>
      </c>
      <c r="I39" s="31">
        <f t="shared" si="3"/>
        <v>2</v>
      </c>
      <c r="J39" s="33">
        <v>1.86</v>
      </c>
      <c r="K39" s="33">
        <v>7.0000000000000007E-2</v>
      </c>
      <c r="L39" s="33">
        <v>7.0000000000000007E-2</v>
      </c>
      <c r="M39" s="6">
        <v>2</v>
      </c>
      <c r="N39" s="6">
        <v>2</v>
      </c>
    </row>
    <row r="40" spans="1:14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6"/>
      <c r="N40" s="6"/>
    </row>
    <row r="41" spans="1:14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0</v>
      </c>
      <c r="J41" s="33"/>
      <c r="K41" s="33"/>
      <c r="L41" s="33"/>
      <c r="M41" s="6"/>
      <c r="N41" s="6"/>
    </row>
    <row r="42" spans="1:14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2</v>
      </c>
      <c r="J42" s="33">
        <v>1.86</v>
      </c>
      <c r="K42" s="33">
        <v>7.0000000000000007E-2</v>
      </c>
      <c r="L42" s="33">
        <v>7.0000000000000007E-2</v>
      </c>
      <c r="M42" s="6">
        <v>2</v>
      </c>
      <c r="N42" s="6">
        <v>2</v>
      </c>
    </row>
    <row r="43" spans="1:14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2</v>
      </c>
      <c r="G43" s="6">
        <v>4</v>
      </c>
      <c r="H43" s="6">
        <v>6</v>
      </c>
      <c r="I43" s="31">
        <f t="shared" si="3"/>
        <v>8</v>
      </c>
      <c r="J43" s="33">
        <v>7.45</v>
      </c>
      <c r="K43" s="33">
        <v>0.26</v>
      </c>
      <c r="L43" s="33">
        <v>0.28999999999999998</v>
      </c>
      <c r="M43" s="6">
        <v>3</v>
      </c>
      <c r="N43" s="6">
        <v>3</v>
      </c>
    </row>
    <row r="44" spans="1:14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N44" si="17">SUM(F45:F49)</f>
        <v>4.5</v>
      </c>
      <c r="G44" s="6">
        <f t="shared" si="17"/>
        <v>4.5</v>
      </c>
      <c r="H44" s="6">
        <f t="shared" si="17"/>
        <v>8</v>
      </c>
      <c r="I44" s="31">
        <f t="shared" si="3"/>
        <v>10</v>
      </c>
      <c r="J44" s="33">
        <f t="shared" si="17"/>
        <v>9.31</v>
      </c>
      <c r="K44" s="33">
        <f t="shared" si="17"/>
        <v>0.33</v>
      </c>
      <c r="L44" s="33">
        <f t="shared" si="17"/>
        <v>0.36</v>
      </c>
      <c r="M44" s="6">
        <f t="shared" si="17"/>
        <v>10</v>
      </c>
      <c r="N44" s="6">
        <f t="shared" si="17"/>
        <v>12</v>
      </c>
    </row>
    <row r="45" spans="1:14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/>
      <c r="G45" s="6"/>
      <c r="H45" s="6"/>
      <c r="I45" s="31">
        <f t="shared" si="3"/>
        <v>2</v>
      </c>
      <c r="J45" s="33">
        <v>1.86</v>
      </c>
      <c r="K45" s="33">
        <v>7.0000000000000007E-2</v>
      </c>
      <c r="L45" s="33">
        <v>7.0000000000000007E-2</v>
      </c>
      <c r="M45" s="6">
        <v>2</v>
      </c>
      <c r="N45" s="6">
        <v>2</v>
      </c>
    </row>
    <row r="46" spans="1:14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4.5</v>
      </c>
      <c r="G46" s="6">
        <v>4.5</v>
      </c>
      <c r="H46" s="6">
        <v>5</v>
      </c>
      <c r="I46" s="31">
        <f t="shared" si="3"/>
        <v>5</v>
      </c>
      <c r="J46" s="33">
        <v>4.66</v>
      </c>
      <c r="K46" s="33">
        <v>0.16</v>
      </c>
      <c r="L46" s="33">
        <v>0.18</v>
      </c>
      <c r="M46" s="6">
        <v>5</v>
      </c>
      <c r="N46" s="6">
        <v>5</v>
      </c>
    </row>
    <row r="47" spans="1:14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6"/>
      <c r="N47" s="6"/>
    </row>
    <row r="48" spans="1:14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6"/>
      <c r="N48" s="6"/>
    </row>
    <row r="49" spans="1:14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/>
      <c r="G49" s="6"/>
      <c r="H49" s="6">
        <v>3</v>
      </c>
      <c r="I49" s="31">
        <f t="shared" si="3"/>
        <v>3</v>
      </c>
      <c r="J49" s="33">
        <v>2.79</v>
      </c>
      <c r="K49" s="33">
        <v>0.1</v>
      </c>
      <c r="L49" s="33">
        <v>0.11</v>
      </c>
      <c r="M49" s="6">
        <v>3</v>
      </c>
      <c r="N49" s="6">
        <v>5</v>
      </c>
    </row>
    <row r="50" spans="1:14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N50" si="18">SUM(F51:F52)</f>
        <v>0</v>
      </c>
      <c r="G50" s="18">
        <f t="shared" si="18"/>
        <v>0</v>
      </c>
      <c r="H50" s="18">
        <f t="shared" si="18"/>
        <v>0</v>
      </c>
      <c r="I50" s="31">
        <f t="shared" si="3"/>
        <v>0</v>
      </c>
      <c r="J50" s="32">
        <f t="shared" si="18"/>
        <v>0</v>
      </c>
      <c r="K50" s="32">
        <f t="shared" si="18"/>
        <v>0</v>
      </c>
      <c r="L50" s="32">
        <f t="shared" si="18"/>
        <v>0</v>
      </c>
      <c r="M50" s="18">
        <f t="shared" si="18"/>
        <v>0</v>
      </c>
      <c r="N50" s="18">
        <f t="shared" si="18"/>
        <v>0</v>
      </c>
    </row>
    <row r="51" spans="1:14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6"/>
      <c r="N51" s="6"/>
    </row>
    <row r="52" spans="1:14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6"/>
      <c r="N52" s="6"/>
    </row>
    <row r="53" spans="1:14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N53" si="19">SUM(F54:F56)</f>
        <v>3300</v>
      </c>
      <c r="G53" s="18">
        <f t="shared" si="19"/>
        <v>4420</v>
      </c>
      <c r="H53" s="18">
        <f t="shared" si="19"/>
        <v>4420</v>
      </c>
      <c r="I53" s="31">
        <f t="shared" si="3"/>
        <v>6011</v>
      </c>
      <c r="J53" s="32">
        <f t="shared" si="19"/>
        <v>5599.92</v>
      </c>
      <c r="K53" s="32">
        <f t="shared" si="19"/>
        <v>192.53</v>
      </c>
      <c r="L53" s="32">
        <f t="shared" si="19"/>
        <v>218.55</v>
      </c>
      <c r="M53" s="18">
        <f t="shared" si="19"/>
        <v>4970</v>
      </c>
      <c r="N53" s="18">
        <f t="shared" si="19"/>
        <v>5819</v>
      </c>
    </row>
    <row r="54" spans="1:14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3300</v>
      </c>
      <c r="G54" s="6">
        <v>4420</v>
      </c>
      <c r="H54" s="6">
        <v>4420</v>
      </c>
      <c r="I54" s="31">
        <f t="shared" si="3"/>
        <v>6011</v>
      </c>
      <c r="J54" s="33">
        <v>5599.92</v>
      </c>
      <c r="K54" s="33">
        <v>192.53</v>
      </c>
      <c r="L54" s="33">
        <v>218.55</v>
      </c>
      <c r="M54" s="6">
        <v>4970</v>
      </c>
      <c r="N54" s="6">
        <v>5819</v>
      </c>
    </row>
    <row r="55" spans="1:14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6"/>
      <c r="N55" s="6"/>
    </row>
    <row r="56" spans="1:14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6"/>
      <c r="N56" s="6"/>
    </row>
    <row r="57" spans="1:14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N57" si="20">F58</f>
        <v>0</v>
      </c>
      <c r="G57" s="18">
        <f t="shared" si="20"/>
        <v>0</v>
      </c>
      <c r="H57" s="18">
        <f t="shared" si="20"/>
        <v>0</v>
      </c>
      <c r="I57" s="31">
        <f t="shared" si="3"/>
        <v>0</v>
      </c>
      <c r="J57" s="32">
        <f t="shared" si="20"/>
        <v>0</v>
      </c>
      <c r="K57" s="32">
        <f t="shared" si="20"/>
        <v>0</v>
      </c>
      <c r="L57" s="32">
        <f t="shared" si="20"/>
        <v>0</v>
      </c>
      <c r="M57" s="18">
        <f t="shared" si="20"/>
        <v>0</v>
      </c>
      <c r="N57" s="18">
        <f t="shared" si="20"/>
        <v>0</v>
      </c>
    </row>
    <row r="58" spans="1:14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6"/>
      <c r="N58" s="6"/>
    </row>
    <row r="59" spans="1:14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N59" si="21">F60</f>
        <v>0</v>
      </c>
      <c r="G59" s="18">
        <f t="shared" si="21"/>
        <v>0</v>
      </c>
      <c r="H59" s="18">
        <f t="shared" si="21"/>
        <v>0</v>
      </c>
      <c r="I59" s="31">
        <f t="shared" si="3"/>
        <v>0</v>
      </c>
      <c r="J59" s="32">
        <f t="shared" si="21"/>
        <v>0</v>
      </c>
      <c r="K59" s="32">
        <f t="shared" si="21"/>
        <v>0</v>
      </c>
      <c r="L59" s="32">
        <f t="shared" si="21"/>
        <v>0</v>
      </c>
      <c r="M59" s="18">
        <f t="shared" si="21"/>
        <v>0</v>
      </c>
      <c r="N59" s="18">
        <f t="shared" si="21"/>
        <v>0</v>
      </c>
    </row>
    <row r="60" spans="1:14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N60" si="22">F61+F63</f>
        <v>0</v>
      </c>
      <c r="G60" s="18">
        <f t="shared" si="22"/>
        <v>0</v>
      </c>
      <c r="H60" s="18">
        <f t="shared" si="22"/>
        <v>0</v>
      </c>
      <c r="I60" s="31">
        <f t="shared" si="3"/>
        <v>0</v>
      </c>
      <c r="J60" s="32">
        <f t="shared" si="22"/>
        <v>0</v>
      </c>
      <c r="K60" s="32">
        <f t="shared" si="22"/>
        <v>0</v>
      </c>
      <c r="L60" s="32">
        <f t="shared" si="22"/>
        <v>0</v>
      </c>
      <c r="M60" s="18">
        <f t="shared" si="22"/>
        <v>0</v>
      </c>
      <c r="N60" s="18">
        <f t="shared" si="22"/>
        <v>0</v>
      </c>
    </row>
    <row r="61" spans="1:14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N61" si="23">F62</f>
        <v>0</v>
      </c>
      <c r="G61" s="18">
        <f t="shared" si="23"/>
        <v>0</v>
      </c>
      <c r="H61" s="18">
        <f t="shared" si="23"/>
        <v>0</v>
      </c>
      <c r="I61" s="31">
        <f t="shared" si="3"/>
        <v>0</v>
      </c>
      <c r="J61" s="32">
        <f t="shared" si="23"/>
        <v>0</v>
      </c>
      <c r="K61" s="32">
        <f t="shared" si="23"/>
        <v>0</v>
      </c>
      <c r="L61" s="32">
        <f t="shared" si="23"/>
        <v>0</v>
      </c>
      <c r="M61" s="18">
        <f t="shared" si="23"/>
        <v>0</v>
      </c>
      <c r="N61" s="18">
        <f t="shared" si="23"/>
        <v>0</v>
      </c>
    </row>
    <row r="62" spans="1:14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6"/>
      <c r="N62" s="6"/>
    </row>
    <row r="63" spans="1:14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18"/>
      <c r="N63" s="18"/>
    </row>
    <row r="64" spans="1:14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N64" si="24">F65+F71</f>
        <v>0</v>
      </c>
      <c r="G64" s="18">
        <f t="shared" si="24"/>
        <v>0</v>
      </c>
      <c r="H64" s="18">
        <f t="shared" si="24"/>
        <v>0</v>
      </c>
      <c r="I64" s="31">
        <f t="shared" si="3"/>
        <v>0</v>
      </c>
      <c r="J64" s="32">
        <f t="shared" si="24"/>
        <v>0</v>
      </c>
      <c r="K64" s="32">
        <f t="shared" si="24"/>
        <v>0</v>
      </c>
      <c r="L64" s="32">
        <f t="shared" si="24"/>
        <v>0</v>
      </c>
      <c r="M64" s="18">
        <f t="shared" si="24"/>
        <v>0</v>
      </c>
      <c r="N64" s="18">
        <f t="shared" si="24"/>
        <v>0</v>
      </c>
    </row>
    <row r="65" spans="1:14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N65" si="25">F66+F69</f>
        <v>0</v>
      </c>
      <c r="G65" s="18">
        <f t="shared" si="25"/>
        <v>0</v>
      </c>
      <c r="H65" s="18">
        <f t="shared" si="25"/>
        <v>0</v>
      </c>
      <c r="I65" s="31">
        <f t="shared" si="3"/>
        <v>0</v>
      </c>
      <c r="J65" s="32">
        <f t="shared" si="25"/>
        <v>0</v>
      </c>
      <c r="K65" s="32">
        <f t="shared" si="25"/>
        <v>0</v>
      </c>
      <c r="L65" s="32">
        <f t="shared" si="25"/>
        <v>0</v>
      </c>
      <c r="M65" s="18">
        <f t="shared" si="25"/>
        <v>0</v>
      </c>
      <c r="N65" s="18">
        <f t="shared" si="25"/>
        <v>0</v>
      </c>
    </row>
    <row r="66" spans="1:14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N67" si="26">F67</f>
        <v>0</v>
      </c>
      <c r="G66" s="18">
        <f t="shared" si="26"/>
        <v>0</v>
      </c>
      <c r="H66" s="18">
        <f t="shared" si="26"/>
        <v>0</v>
      </c>
      <c r="I66" s="31">
        <f t="shared" si="3"/>
        <v>0</v>
      </c>
      <c r="J66" s="32">
        <f t="shared" si="26"/>
        <v>0</v>
      </c>
      <c r="K66" s="32">
        <f t="shared" si="26"/>
        <v>0</v>
      </c>
      <c r="L66" s="32">
        <f t="shared" si="26"/>
        <v>0</v>
      </c>
      <c r="M66" s="18">
        <f t="shared" si="26"/>
        <v>0</v>
      </c>
      <c r="N66" s="18">
        <f t="shared" si="26"/>
        <v>0</v>
      </c>
    </row>
    <row r="67" spans="1:14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26"/>
        <v>0</v>
      </c>
      <c r="G67" s="18">
        <f t="shared" si="26"/>
        <v>0</v>
      </c>
      <c r="H67" s="18">
        <f t="shared" si="26"/>
        <v>0</v>
      </c>
      <c r="I67" s="31">
        <f t="shared" si="3"/>
        <v>0</v>
      </c>
      <c r="J67" s="32">
        <f t="shared" si="26"/>
        <v>0</v>
      </c>
      <c r="K67" s="32">
        <f t="shared" si="26"/>
        <v>0</v>
      </c>
      <c r="L67" s="32">
        <f t="shared" si="26"/>
        <v>0</v>
      </c>
      <c r="M67" s="18">
        <f t="shared" si="26"/>
        <v>0</v>
      </c>
      <c r="N67" s="18">
        <f t="shared" si="26"/>
        <v>0</v>
      </c>
    </row>
    <row r="68" spans="1:14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6"/>
      <c r="N68" s="6"/>
    </row>
    <row r="69" spans="1:14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N69" si="27">F70</f>
        <v>0</v>
      </c>
      <c r="G69" s="18">
        <f t="shared" si="27"/>
        <v>0</v>
      </c>
      <c r="H69" s="18">
        <f t="shared" si="27"/>
        <v>0</v>
      </c>
      <c r="I69" s="31">
        <f t="shared" si="3"/>
        <v>0</v>
      </c>
      <c r="J69" s="32">
        <f t="shared" si="27"/>
        <v>0</v>
      </c>
      <c r="K69" s="32">
        <f t="shared" si="27"/>
        <v>0</v>
      </c>
      <c r="L69" s="32">
        <f t="shared" si="27"/>
        <v>0</v>
      </c>
      <c r="M69" s="18">
        <f t="shared" si="27"/>
        <v>0</v>
      </c>
      <c r="N69" s="18">
        <f t="shared" si="27"/>
        <v>0</v>
      </c>
    </row>
    <row r="70" spans="1:14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6"/>
      <c r="N70" s="6"/>
    </row>
    <row r="71" spans="1:14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N71" si="28">F72</f>
        <v>0</v>
      </c>
      <c r="G71" s="18">
        <f t="shared" si="28"/>
        <v>0</v>
      </c>
      <c r="H71" s="18">
        <f t="shared" si="28"/>
        <v>0</v>
      </c>
      <c r="I71" s="31">
        <f t="shared" si="3"/>
        <v>0</v>
      </c>
      <c r="J71" s="32">
        <f t="shared" si="28"/>
        <v>0</v>
      </c>
      <c r="K71" s="32">
        <f t="shared" si="28"/>
        <v>0</v>
      </c>
      <c r="L71" s="32">
        <f t="shared" si="28"/>
        <v>0</v>
      </c>
      <c r="M71" s="18">
        <f t="shared" si="28"/>
        <v>0</v>
      </c>
      <c r="N71" s="18">
        <f t="shared" si="28"/>
        <v>0</v>
      </c>
    </row>
    <row r="72" spans="1:14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29">SUM(J72:L72)</f>
        <v>0</v>
      </c>
      <c r="J72" s="32"/>
      <c r="K72" s="32"/>
      <c r="L72" s="32"/>
      <c r="M72" s="18"/>
      <c r="N72" s="18"/>
    </row>
    <row r="73" spans="1:14" ht="21.75" x14ac:dyDescent="0.65">
      <c r="A73" s="1"/>
      <c r="B73" s="1"/>
      <c r="C73" s="1"/>
      <c r="D73" s="1"/>
      <c r="E73" s="1"/>
    </row>
    <row r="74" spans="1:14" ht="21.75" x14ac:dyDescent="0.65">
      <c r="A74" s="1"/>
      <c r="B74" s="1"/>
      <c r="C74" s="1"/>
      <c r="D74" s="1"/>
      <c r="E74" s="1"/>
    </row>
    <row r="75" spans="1:14" ht="21.75" x14ac:dyDescent="0.65">
      <c r="A75" s="1"/>
      <c r="B75" s="1"/>
      <c r="C75" s="1"/>
      <c r="D75" s="1"/>
      <c r="E75" s="1"/>
    </row>
    <row r="76" spans="1:14" ht="21.75" x14ac:dyDescent="0.65">
      <c r="A76" s="1"/>
      <c r="B76" s="1"/>
      <c r="C76" s="1"/>
      <c r="D76" s="1"/>
      <c r="E76" s="1"/>
    </row>
    <row r="77" spans="1:14" ht="21.75" x14ac:dyDescent="0.65">
      <c r="A77" s="1"/>
      <c r="B77" s="1"/>
      <c r="C77" s="1"/>
      <c r="D77" s="1"/>
      <c r="E77" s="1"/>
    </row>
    <row r="78" spans="1:14" ht="21.75" x14ac:dyDescent="0.65">
      <c r="A78" s="1"/>
      <c r="B78" s="1"/>
      <c r="C78" s="1"/>
      <c r="D78" s="1"/>
      <c r="E78" s="1"/>
    </row>
    <row r="79" spans="1:14" ht="21.75" x14ac:dyDescent="0.65">
      <c r="A79" s="1"/>
      <c r="B79" s="1"/>
      <c r="C79" s="1"/>
      <c r="D79" s="1"/>
      <c r="E79" s="1"/>
    </row>
    <row r="80" spans="1:14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N107"/>
  <sheetViews>
    <sheetView zoomScaleNormal="100" zoomScalePageLayoutView="90" workbookViewId="0">
      <selection activeCell="H7" sqref="H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8.85546875" bestFit="1" customWidth="1"/>
    <col min="9" max="9" width="8.7109375" bestFit="1" customWidth="1"/>
    <col min="10" max="11" width="12" hidden="1" customWidth="1" outlineLevel="1"/>
    <col min="12" max="12" width="9.140625" hidden="1" customWidth="1" outlineLevel="1"/>
    <col min="13" max="13" width="8.85546875" bestFit="1" customWidth="1" collapsed="1"/>
    <col min="14" max="14" width="8.85546875" bestFit="1" customWidth="1"/>
  </cols>
  <sheetData>
    <row r="1" spans="1:14" ht="24.75" x14ac:dyDescent="0.75">
      <c r="A1" s="3" t="s">
        <v>54</v>
      </c>
    </row>
    <row r="2" spans="1:14" ht="24.75" x14ac:dyDescent="0.75">
      <c r="A2" s="3" t="s">
        <v>55</v>
      </c>
    </row>
    <row r="3" spans="1:14" ht="19.5" x14ac:dyDescent="0.55000000000000004">
      <c r="A3" s="21" t="s">
        <v>150</v>
      </c>
    </row>
    <row r="4" spans="1:14" ht="24.75" x14ac:dyDescent="0.75">
      <c r="A4" s="3" t="s">
        <v>151</v>
      </c>
    </row>
    <row r="5" spans="1:14" ht="24.75" x14ac:dyDescent="0.75">
      <c r="A5" s="3" t="s">
        <v>56</v>
      </c>
      <c r="I5" s="27"/>
      <c r="J5" s="22"/>
      <c r="K5" s="22"/>
      <c r="L5" s="22"/>
    </row>
    <row r="6" spans="1:14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351</v>
      </c>
      <c r="L6" s="28" t="s">
        <v>352</v>
      </c>
      <c r="M6" s="16">
        <v>2013</v>
      </c>
      <c r="N6" s="16">
        <v>2014</v>
      </c>
    </row>
    <row r="7" spans="1:14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H7" si="0">F8+F64</f>
        <v>3043</v>
      </c>
      <c r="G7" s="18">
        <f t="shared" si="0"/>
        <v>5155</v>
      </c>
      <c r="H7" s="18">
        <f t="shared" si="0"/>
        <v>6289</v>
      </c>
      <c r="I7" s="31">
        <f>SUM(J7:L7)</f>
        <v>6494</v>
      </c>
      <c r="J7" s="32">
        <f t="shared" ref="J7:N7" si="1">J8+J64</f>
        <v>5939.9</v>
      </c>
      <c r="K7" s="32">
        <f t="shared" si="1"/>
        <v>277.5</v>
      </c>
      <c r="L7" s="32">
        <f t="shared" si="1"/>
        <v>276.60000000000002</v>
      </c>
      <c r="M7" s="18">
        <f t="shared" si="1"/>
        <v>6801</v>
      </c>
      <c r="N7" s="18">
        <f t="shared" si="1"/>
        <v>6720</v>
      </c>
    </row>
    <row r="8" spans="1:14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N8" si="2">F9+F59</f>
        <v>3043</v>
      </c>
      <c r="G8" s="18">
        <f t="shared" si="2"/>
        <v>5155</v>
      </c>
      <c r="H8" s="18">
        <f t="shared" si="2"/>
        <v>6289</v>
      </c>
      <c r="I8" s="31">
        <f t="shared" ref="I8:I71" si="3">SUM(J8:L8)</f>
        <v>6494</v>
      </c>
      <c r="J8" s="32">
        <f t="shared" si="2"/>
        <v>5939.9</v>
      </c>
      <c r="K8" s="32">
        <f t="shared" si="2"/>
        <v>277.5</v>
      </c>
      <c r="L8" s="32">
        <f t="shared" si="2"/>
        <v>276.60000000000002</v>
      </c>
      <c r="M8" s="18">
        <f t="shared" si="2"/>
        <v>6801</v>
      </c>
      <c r="N8" s="18">
        <f t="shared" si="2"/>
        <v>6720</v>
      </c>
    </row>
    <row r="9" spans="1:14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N9" si="4">F10+F28</f>
        <v>3043</v>
      </c>
      <c r="G9" s="18">
        <f t="shared" si="4"/>
        <v>5155</v>
      </c>
      <c r="H9" s="18">
        <f t="shared" si="4"/>
        <v>6289</v>
      </c>
      <c r="I9" s="31">
        <f t="shared" si="3"/>
        <v>6494</v>
      </c>
      <c r="J9" s="32">
        <f t="shared" si="4"/>
        <v>5939.9</v>
      </c>
      <c r="K9" s="32">
        <f t="shared" si="4"/>
        <v>277.5</v>
      </c>
      <c r="L9" s="32">
        <f t="shared" si="4"/>
        <v>276.60000000000002</v>
      </c>
      <c r="M9" s="18">
        <f t="shared" si="4"/>
        <v>6801</v>
      </c>
      <c r="N9" s="18">
        <f t="shared" si="4"/>
        <v>6720</v>
      </c>
    </row>
    <row r="10" spans="1:14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N10" si="5">F11</f>
        <v>248</v>
      </c>
      <c r="G10" s="18">
        <f t="shared" si="5"/>
        <v>274</v>
      </c>
      <c r="H10" s="18">
        <f t="shared" si="5"/>
        <v>374</v>
      </c>
      <c r="I10" s="31">
        <f t="shared" si="3"/>
        <v>460</v>
      </c>
      <c r="J10" s="32">
        <f>J11</f>
        <v>420.77</v>
      </c>
      <c r="K10" s="32">
        <f>K11</f>
        <v>19.68</v>
      </c>
      <c r="L10" s="32">
        <f t="shared" si="5"/>
        <v>19.55</v>
      </c>
      <c r="M10" s="18">
        <f t="shared" si="5"/>
        <v>782</v>
      </c>
      <c r="N10" s="18">
        <f t="shared" si="5"/>
        <v>995</v>
      </c>
    </row>
    <row r="11" spans="1:14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N11" si="6">F12+F16+F18+F21+F25</f>
        <v>248</v>
      </c>
      <c r="G11" s="18">
        <f t="shared" si="6"/>
        <v>274</v>
      </c>
      <c r="H11" s="18">
        <f t="shared" si="6"/>
        <v>374</v>
      </c>
      <c r="I11" s="31">
        <f t="shared" si="3"/>
        <v>460</v>
      </c>
      <c r="J11" s="32">
        <f t="shared" si="6"/>
        <v>420.77</v>
      </c>
      <c r="K11" s="32">
        <f t="shared" si="6"/>
        <v>19.68</v>
      </c>
      <c r="L11" s="32">
        <f t="shared" si="6"/>
        <v>19.55</v>
      </c>
      <c r="M11" s="18">
        <f t="shared" si="6"/>
        <v>782</v>
      </c>
      <c r="N11" s="18">
        <f t="shared" si="6"/>
        <v>995</v>
      </c>
    </row>
    <row r="12" spans="1:14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N12" si="7">SUM(F13:F15)</f>
        <v>81</v>
      </c>
      <c r="G12" s="6">
        <f t="shared" si="7"/>
        <v>31</v>
      </c>
      <c r="H12" s="6">
        <f t="shared" si="7"/>
        <v>36</v>
      </c>
      <c r="I12" s="31">
        <f t="shared" si="3"/>
        <v>51.500000000000007</v>
      </c>
      <c r="J12" s="33">
        <f t="shared" si="7"/>
        <v>47.120000000000005</v>
      </c>
      <c r="K12" s="33">
        <f t="shared" si="7"/>
        <v>2.2000000000000002</v>
      </c>
      <c r="L12" s="33">
        <f t="shared" si="7"/>
        <v>2.1800000000000002</v>
      </c>
      <c r="M12" s="6">
        <f t="shared" si="7"/>
        <v>82</v>
      </c>
      <c r="N12" s="6">
        <f t="shared" si="7"/>
        <v>142</v>
      </c>
    </row>
    <row r="13" spans="1:14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80</v>
      </c>
      <c r="G13" s="6">
        <v>30</v>
      </c>
      <c r="H13" s="6">
        <v>35</v>
      </c>
      <c r="I13" s="31">
        <f t="shared" si="3"/>
        <v>50</v>
      </c>
      <c r="J13" s="33">
        <v>45.74</v>
      </c>
      <c r="K13" s="33">
        <v>2.14</v>
      </c>
      <c r="L13" s="33">
        <v>2.12</v>
      </c>
      <c r="M13" s="6">
        <v>80</v>
      </c>
      <c r="N13" s="6">
        <v>140</v>
      </c>
    </row>
    <row r="14" spans="1:14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6"/>
      <c r="N14" s="6"/>
    </row>
    <row r="15" spans="1:14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</v>
      </c>
      <c r="G15" s="6">
        <v>1</v>
      </c>
      <c r="H15" s="6">
        <v>1</v>
      </c>
      <c r="I15" s="31">
        <f t="shared" si="3"/>
        <v>1.5</v>
      </c>
      <c r="J15" s="33">
        <v>1.38</v>
      </c>
      <c r="K15" s="33">
        <v>0.06</v>
      </c>
      <c r="L15" s="33">
        <v>0.06</v>
      </c>
      <c r="M15" s="6">
        <v>2</v>
      </c>
      <c r="N15" s="6">
        <v>2</v>
      </c>
    </row>
    <row r="16" spans="1:14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N16" si="8">F17</f>
        <v>3</v>
      </c>
      <c r="G16" s="6">
        <f t="shared" si="8"/>
        <v>3</v>
      </c>
      <c r="H16" s="6">
        <f t="shared" si="8"/>
        <v>3</v>
      </c>
      <c r="I16" s="31">
        <f t="shared" si="3"/>
        <v>3.5</v>
      </c>
      <c r="J16" s="33">
        <f t="shared" si="8"/>
        <v>3.2</v>
      </c>
      <c r="K16" s="33">
        <f t="shared" si="8"/>
        <v>0.15</v>
      </c>
      <c r="L16" s="33">
        <f t="shared" si="8"/>
        <v>0.15</v>
      </c>
      <c r="M16" s="6">
        <f t="shared" si="8"/>
        <v>5</v>
      </c>
      <c r="N16" s="6">
        <f t="shared" si="8"/>
        <v>5.5</v>
      </c>
    </row>
    <row r="17" spans="1:14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3</v>
      </c>
      <c r="G17" s="6">
        <v>3</v>
      </c>
      <c r="H17" s="6">
        <v>3</v>
      </c>
      <c r="I17" s="31">
        <f t="shared" si="3"/>
        <v>3.5</v>
      </c>
      <c r="J17" s="33">
        <v>3.2</v>
      </c>
      <c r="K17" s="33">
        <v>0.15</v>
      </c>
      <c r="L17" s="33">
        <v>0.15</v>
      </c>
      <c r="M17" s="6">
        <v>5</v>
      </c>
      <c r="N17" s="6">
        <v>5.5</v>
      </c>
    </row>
    <row r="18" spans="1:14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N18" si="9">SUM(F19:F20)</f>
        <v>7</v>
      </c>
      <c r="G18" s="6">
        <f t="shared" si="9"/>
        <v>7</v>
      </c>
      <c r="H18" s="6">
        <f t="shared" si="9"/>
        <v>7</v>
      </c>
      <c r="I18" s="31">
        <f t="shared" si="3"/>
        <v>8.5</v>
      </c>
      <c r="J18" s="33">
        <f t="shared" si="9"/>
        <v>7.78</v>
      </c>
      <c r="K18" s="33">
        <f t="shared" si="9"/>
        <v>0.36</v>
      </c>
      <c r="L18" s="33">
        <f t="shared" si="9"/>
        <v>0.36</v>
      </c>
      <c r="M18" s="6">
        <f t="shared" si="9"/>
        <v>10</v>
      </c>
      <c r="N18" s="6">
        <f t="shared" si="9"/>
        <v>12.5</v>
      </c>
    </row>
    <row r="19" spans="1:14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3</v>
      </c>
      <c r="G19" s="6">
        <v>3</v>
      </c>
      <c r="H19" s="6">
        <v>3</v>
      </c>
      <c r="I19" s="31">
        <f t="shared" si="3"/>
        <v>3.5</v>
      </c>
      <c r="J19" s="33">
        <v>3.2</v>
      </c>
      <c r="K19" s="33">
        <v>0.15</v>
      </c>
      <c r="L19" s="33">
        <v>0.15</v>
      </c>
      <c r="M19" s="6">
        <v>4</v>
      </c>
      <c r="N19" s="6">
        <v>6.5</v>
      </c>
    </row>
    <row r="20" spans="1:14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4</v>
      </c>
      <c r="G20" s="6">
        <v>4</v>
      </c>
      <c r="H20" s="6">
        <v>4</v>
      </c>
      <c r="I20" s="31">
        <f t="shared" si="3"/>
        <v>5</v>
      </c>
      <c r="J20" s="33">
        <v>4.58</v>
      </c>
      <c r="K20" s="33">
        <v>0.21</v>
      </c>
      <c r="L20" s="33">
        <v>0.21</v>
      </c>
      <c r="M20" s="6">
        <v>6</v>
      </c>
      <c r="N20" s="6">
        <v>6</v>
      </c>
    </row>
    <row r="21" spans="1:14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N21" si="10">SUM(F22:F24)</f>
        <v>157</v>
      </c>
      <c r="G21" s="6">
        <f t="shared" si="10"/>
        <v>233</v>
      </c>
      <c r="H21" s="6">
        <f t="shared" si="10"/>
        <v>328</v>
      </c>
      <c r="I21" s="31">
        <f t="shared" si="3"/>
        <v>386.5</v>
      </c>
      <c r="J21" s="33">
        <f t="shared" si="10"/>
        <v>353.53</v>
      </c>
      <c r="K21" s="33">
        <f t="shared" si="10"/>
        <v>16.54</v>
      </c>
      <c r="L21" s="33">
        <f t="shared" si="10"/>
        <v>16.43</v>
      </c>
      <c r="M21" s="6">
        <f t="shared" si="10"/>
        <v>655</v>
      </c>
      <c r="N21" s="6">
        <f t="shared" si="10"/>
        <v>770</v>
      </c>
    </row>
    <row r="22" spans="1:14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17</v>
      </c>
      <c r="G22" s="6">
        <v>33</v>
      </c>
      <c r="H22" s="6">
        <v>40</v>
      </c>
      <c r="I22" s="31">
        <f t="shared" si="3"/>
        <v>46.5</v>
      </c>
      <c r="J22" s="33">
        <v>42.53</v>
      </c>
      <c r="K22" s="33">
        <v>1.99</v>
      </c>
      <c r="L22" s="33">
        <v>1.98</v>
      </c>
      <c r="M22" s="6">
        <v>55</v>
      </c>
      <c r="N22" s="6">
        <v>70</v>
      </c>
    </row>
    <row r="23" spans="1:14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140</v>
      </c>
      <c r="G23" s="6">
        <v>200</v>
      </c>
      <c r="H23" s="6">
        <v>288</v>
      </c>
      <c r="I23" s="31">
        <f t="shared" si="3"/>
        <v>340</v>
      </c>
      <c r="J23" s="33">
        <v>311</v>
      </c>
      <c r="K23" s="33">
        <v>14.55</v>
      </c>
      <c r="L23" s="33">
        <v>14.45</v>
      </c>
      <c r="M23" s="6">
        <v>600</v>
      </c>
      <c r="N23" s="6">
        <v>700</v>
      </c>
    </row>
    <row r="24" spans="1:14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6"/>
      <c r="N24" s="6"/>
    </row>
    <row r="25" spans="1:14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10</v>
      </c>
      <c r="J25" s="33">
        <f t="shared" ref="J25:N25" si="11">SUM(J26:J27)</f>
        <v>9.14</v>
      </c>
      <c r="K25" s="33">
        <f t="shared" si="11"/>
        <v>0.43</v>
      </c>
      <c r="L25" s="33">
        <f t="shared" si="11"/>
        <v>0.43</v>
      </c>
      <c r="M25" s="6">
        <f t="shared" si="11"/>
        <v>30</v>
      </c>
      <c r="N25" s="6">
        <f t="shared" si="11"/>
        <v>65</v>
      </c>
    </row>
    <row r="26" spans="1:14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10</v>
      </c>
      <c r="J26" s="33">
        <v>9.14</v>
      </c>
      <c r="K26" s="33">
        <v>0.43</v>
      </c>
      <c r="L26" s="33">
        <v>0.43</v>
      </c>
      <c r="M26" s="6">
        <v>30</v>
      </c>
      <c r="N26" s="6">
        <v>65</v>
      </c>
    </row>
    <row r="27" spans="1:14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6"/>
      <c r="N27" s="6"/>
    </row>
    <row r="28" spans="1:14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N28" si="12">F29+F35+F50+F53+F57</f>
        <v>2795</v>
      </c>
      <c r="G28" s="18">
        <f t="shared" si="12"/>
        <v>4881</v>
      </c>
      <c r="H28" s="18">
        <f t="shared" si="12"/>
        <v>5915</v>
      </c>
      <c r="I28" s="31">
        <f t="shared" si="3"/>
        <v>6034</v>
      </c>
      <c r="J28" s="32">
        <f t="shared" si="12"/>
        <v>5519.13</v>
      </c>
      <c r="K28" s="32">
        <f t="shared" si="12"/>
        <v>257.82</v>
      </c>
      <c r="L28" s="32">
        <f t="shared" si="12"/>
        <v>257.05</v>
      </c>
      <c r="M28" s="18">
        <f t="shared" si="12"/>
        <v>6019</v>
      </c>
      <c r="N28" s="18">
        <f t="shared" si="12"/>
        <v>5725</v>
      </c>
    </row>
    <row r="29" spans="1:14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N29" si="13">F30</f>
        <v>12</v>
      </c>
      <c r="G29" s="18">
        <f t="shared" si="13"/>
        <v>12</v>
      </c>
      <c r="H29" s="18">
        <f t="shared" si="13"/>
        <v>13.7</v>
      </c>
      <c r="I29" s="31">
        <f t="shared" si="3"/>
        <v>14.700000000000003</v>
      </c>
      <c r="J29" s="32">
        <f t="shared" si="13"/>
        <v>13.440000000000001</v>
      </c>
      <c r="K29" s="32">
        <f t="shared" si="13"/>
        <v>0.63</v>
      </c>
      <c r="L29" s="32">
        <f t="shared" si="13"/>
        <v>0.63</v>
      </c>
      <c r="M29" s="18">
        <f t="shared" si="13"/>
        <v>15.2</v>
      </c>
      <c r="N29" s="18">
        <f t="shared" si="13"/>
        <v>17.7</v>
      </c>
    </row>
    <row r="30" spans="1:14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N30" si="14">SUM(F31:F34)</f>
        <v>12</v>
      </c>
      <c r="G30" s="6">
        <f t="shared" si="14"/>
        <v>12</v>
      </c>
      <c r="H30" s="6">
        <f t="shared" si="14"/>
        <v>13.7</v>
      </c>
      <c r="I30" s="31">
        <f t="shared" si="3"/>
        <v>14.700000000000003</v>
      </c>
      <c r="J30" s="33">
        <f t="shared" si="14"/>
        <v>13.440000000000001</v>
      </c>
      <c r="K30" s="33">
        <f t="shared" si="14"/>
        <v>0.63</v>
      </c>
      <c r="L30" s="33">
        <f t="shared" si="14"/>
        <v>0.63</v>
      </c>
      <c r="M30" s="6">
        <f t="shared" si="14"/>
        <v>15.2</v>
      </c>
      <c r="N30" s="6">
        <f t="shared" si="14"/>
        <v>17.7</v>
      </c>
    </row>
    <row r="31" spans="1:14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5</v>
      </c>
      <c r="G31" s="6">
        <v>5</v>
      </c>
      <c r="H31" s="6">
        <v>6</v>
      </c>
      <c r="I31" s="31">
        <f t="shared" si="3"/>
        <v>7</v>
      </c>
      <c r="J31" s="33">
        <v>6.4</v>
      </c>
      <c r="K31" s="33">
        <v>0.3</v>
      </c>
      <c r="L31" s="33">
        <v>0.3</v>
      </c>
      <c r="M31" s="6">
        <v>7.5</v>
      </c>
      <c r="N31" s="6">
        <v>10</v>
      </c>
    </row>
    <row r="32" spans="1:14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6"/>
      <c r="N32" s="6"/>
    </row>
    <row r="33" spans="1:14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7</v>
      </c>
      <c r="G33" s="6">
        <v>7</v>
      </c>
      <c r="H33" s="6">
        <v>7.7</v>
      </c>
      <c r="I33" s="31">
        <f t="shared" si="3"/>
        <v>7.7</v>
      </c>
      <c r="J33" s="33">
        <v>7.04</v>
      </c>
      <c r="K33" s="33">
        <v>0.33</v>
      </c>
      <c r="L33" s="33">
        <v>0.33</v>
      </c>
      <c r="M33" s="6">
        <v>7.7</v>
      </c>
      <c r="N33" s="6">
        <v>7.7</v>
      </c>
    </row>
    <row r="34" spans="1:14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6"/>
      <c r="N34" s="6"/>
    </row>
    <row r="35" spans="1:14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N35" si="15">F36+F37+F44</f>
        <v>18</v>
      </c>
      <c r="G35" s="18">
        <f t="shared" si="15"/>
        <v>21</v>
      </c>
      <c r="H35" s="18">
        <f t="shared" si="15"/>
        <v>32.299999999999997</v>
      </c>
      <c r="I35" s="31">
        <f t="shared" si="3"/>
        <v>48.300000000000004</v>
      </c>
      <c r="J35" s="32">
        <f t="shared" si="15"/>
        <v>44.180000000000007</v>
      </c>
      <c r="K35" s="32">
        <f t="shared" si="15"/>
        <v>2.0700000000000003</v>
      </c>
      <c r="L35" s="32">
        <f t="shared" si="15"/>
        <v>2.0499999999999998</v>
      </c>
      <c r="M35" s="18">
        <f t="shared" si="15"/>
        <v>52.8</v>
      </c>
      <c r="N35" s="18">
        <f t="shared" si="15"/>
        <v>55.3</v>
      </c>
    </row>
    <row r="36" spans="1:14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6"/>
      <c r="N36" s="6"/>
    </row>
    <row r="37" spans="1:14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N37" si="16">SUM(F38:F43)</f>
        <v>8</v>
      </c>
      <c r="G37" s="6">
        <f t="shared" si="16"/>
        <v>11</v>
      </c>
      <c r="H37" s="6">
        <f t="shared" si="16"/>
        <v>16</v>
      </c>
      <c r="I37" s="31">
        <f t="shared" si="3"/>
        <v>23.3</v>
      </c>
      <c r="J37" s="33">
        <f t="shared" si="16"/>
        <v>21.310000000000002</v>
      </c>
      <c r="K37" s="33">
        <f t="shared" si="16"/>
        <v>1</v>
      </c>
      <c r="L37" s="33">
        <f t="shared" si="16"/>
        <v>0.99</v>
      </c>
      <c r="M37" s="6">
        <f t="shared" si="16"/>
        <v>27.8</v>
      </c>
      <c r="N37" s="6">
        <f t="shared" si="16"/>
        <v>25.3</v>
      </c>
    </row>
    <row r="38" spans="1:14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5</v>
      </c>
      <c r="G38" s="6">
        <v>2</v>
      </c>
      <c r="H38" s="6">
        <v>2.5</v>
      </c>
      <c r="I38" s="31">
        <f t="shared" si="3"/>
        <v>3</v>
      </c>
      <c r="J38" s="33">
        <v>2.74</v>
      </c>
      <c r="K38" s="33">
        <v>0.13</v>
      </c>
      <c r="L38" s="33">
        <v>0.13</v>
      </c>
      <c r="M38" s="6">
        <v>2.8</v>
      </c>
      <c r="N38" s="6">
        <v>3</v>
      </c>
    </row>
    <row r="39" spans="1:14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/>
      <c r="G39" s="6">
        <v>2</v>
      </c>
      <c r="H39" s="6">
        <v>2.5</v>
      </c>
      <c r="I39" s="31">
        <f t="shared" si="3"/>
        <v>3</v>
      </c>
      <c r="J39" s="33">
        <v>2.74</v>
      </c>
      <c r="K39" s="33">
        <v>0.13</v>
      </c>
      <c r="L39" s="33">
        <v>0.13</v>
      </c>
      <c r="M39" s="6">
        <v>2.7</v>
      </c>
      <c r="N39" s="6">
        <v>3</v>
      </c>
    </row>
    <row r="40" spans="1:14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3.8000000000000003</v>
      </c>
      <c r="J40" s="33">
        <v>3.48</v>
      </c>
      <c r="K40" s="33">
        <v>0.16</v>
      </c>
      <c r="L40" s="33">
        <v>0.16</v>
      </c>
      <c r="M40" s="6">
        <v>3.8</v>
      </c>
      <c r="N40" s="6">
        <v>1</v>
      </c>
    </row>
    <row r="41" spans="1:14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9.0000000000000018</v>
      </c>
      <c r="J41" s="33">
        <v>8.23</v>
      </c>
      <c r="K41" s="33">
        <v>0.39</v>
      </c>
      <c r="L41" s="33">
        <v>0.38</v>
      </c>
      <c r="M41" s="6">
        <v>8.5</v>
      </c>
      <c r="N41" s="6">
        <v>8.5</v>
      </c>
    </row>
    <row r="42" spans="1:14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4.5000000000000009</v>
      </c>
      <c r="J42" s="33">
        <v>4.12</v>
      </c>
      <c r="K42" s="33">
        <v>0.19</v>
      </c>
      <c r="L42" s="33">
        <v>0.19</v>
      </c>
      <c r="M42" s="6">
        <v>5</v>
      </c>
      <c r="N42" s="6">
        <v>6</v>
      </c>
    </row>
    <row r="43" spans="1:14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3</v>
      </c>
      <c r="G43" s="6">
        <v>7</v>
      </c>
      <c r="H43" s="6">
        <v>11</v>
      </c>
      <c r="I43" s="31">
        <f t="shared" si="3"/>
        <v>0</v>
      </c>
      <c r="J43" s="33"/>
      <c r="K43" s="33"/>
      <c r="L43" s="33"/>
      <c r="M43" s="6">
        <v>5</v>
      </c>
      <c r="N43" s="6">
        <v>3.8</v>
      </c>
    </row>
    <row r="44" spans="1:14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N44" si="17">SUM(F45:F49)</f>
        <v>10</v>
      </c>
      <c r="G44" s="6">
        <f t="shared" si="17"/>
        <v>10</v>
      </c>
      <c r="H44" s="6">
        <f t="shared" si="17"/>
        <v>16.3</v>
      </c>
      <c r="I44" s="31">
        <f t="shared" si="3"/>
        <v>25</v>
      </c>
      <c r="J44" s="33">
        <f t="shared" si="17"/>
        <v>22.87</v>
      </c>
      <c r="K44" s="33">
        <f t="shared" si="17"/>
        <v>1.07</v>
      </c>
      <c r="L44" s="33">
        <f t="shared" si="17"/>
        <v>1.06</v>
      </c>
      <c r="M44" s="6">
        <f t="shared" si="17"/>
        <v>25</v>
      </c>
      <c r="N44" s="6">
        <f t="shared" si="17"/>
        <v>30</v>
      </c>
    </row>
    <row r="45" spans="1:14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10</v>
      </c>
      <c r="G45" s="6">
        <v>10</v>
      </c>
      <c r="H45" s="6">
        <v>16.3</v>
      </c>
      <c r="I45" s="31">
        <f t="shared" si="3"/>
        <v>25</v>
      </c>
      <c r="J45" s="33">
        <v>22.87</v>
      </c>
      <c r="K45" s="33">
        <v>1.07</v>
      </c>
      <c r="L45" s="33">
        <v>1.06</v>
      </c>
      <c r="M45" s="6">
        <v>25</v>
      </c>
      <c r="N45" s="6">
        <v>30</v>
      </c>
    </row>
    <row r="46" spans="1:14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6"/>
      <c r="N46" s="6"/>
    </row>
    <row r="47" spans="1:14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6"/>
      <c r="N47" s="6"/>
    </row>
    <row r="48" spans="1:14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6"/>
      <c r="N48" s="6"/>
    </row>
    <row r="49" spans="1:14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/>
      <c r="G49" s="6"/>
      <c r="H49" s="6"/>
      <c r="I49" s="31">
        <f t="shared" si="3"/>
        <v>0</v>
      </c>
      <c r="J49" s="33"/>
      <c r="K49" s="33"/>
      <c r="L49" s="33"/>
      <c r="M49" s="6"/>
      <c r="N49" s="6"/>
    </row>
    <row r="50" spans="1:14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" si="18">SUM(F51:F52)</f>
        <v>5</v>
      </c>
      <c r="G50" s="18">
        <f t="shared" ref="G50:H50" si="19">SUM(G51:G52)</f>
        <v>8</v>
      </c>
      <c r="H50" s="18">
        <f t="shared" si="19"/>
        <v>29</v>
      </c>
      <c r="I50" s="31">
        <f t="shared" si="3"/>
        <v>40.000000000000007</v>
      </c>
      <c r="J50" s="32">
        <f t="shared" ref="J50" si="20">SUM(J51:J52)</f>
        <v>36.590000000000003</v>
      </c>
      <c r="K50" s="32">
        <f t="shared" ref="K50" si="21">SUM(K51:K52)</f>
        <v>1.71</v>
      </c>
      <c r="L50" s="32">
        <f t="shared" ref="L50" si="22">SUM(L51:L52)</f>
        <v>1.7</v>
      </c>
      <c r="M50" s="18">
        <f t="shared" ref="M50" si="23">SUM(M51:M52)</f>
        <v>51</v>
      </c>
      <c r="N50" s="18">
        <f t="shared" ref="N50" si="24">SUM(N51:N52)</f>
        <v>52</v>
      </c>
    </row>
    <row r="51" spans="1:14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5</v>
      </c>
      <c r="G51" s="6">
        <v>8</v>
      </c>
      <c r="H51" s="6">
        <v>29</v>
      </c>
      <c r="I51" s="31">
        <f t="shared" si="3"/>
        <v>0</v>
      </c>
      <c r="J51" s="33"/>
      <c r="K51" s="33"/>
      <c r="L51" s="33"/>
      <c r="M51" s="6"/>
      <c r="N51" s="6"/>
    </row>
    <row r="52" spans="1:14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40.000000000000007</v>
      </c>
      <c r="J52" s="33">
        <v>36.590000000000003</v>
      </c>
      <c r="K52" s="33">
        <v>1.71</v>
      </c>
      <c r="L52" s="33">
        <v>1.7</v>
      </c>
      <c r="M52" s="6">
        <v>51</v>
      </c>
      <c r="N52" s="6">
        <v>52</v>
      </c>
    </row>
    <row r="53" spans="1:14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N53" si="25">SUM(F54:F56)</f>
        <v>2760</v>
      </c>
      <c r="G53" s="18">
        <f t="shared" si="25"/>
        <v>4840</v>
      </c>
      <c r="H53" s="18">
        <f t="shared" si="25"/>
        <v>5840</v>
      </c>
      <c r="I53" s="31">
        <f t="shared" si="3"/>
        <v>5931</v>
      </c>
      <c r="J53" s="32">
        <f t="shared" si="25"/>
        <v>5424.92</v>
      </c>
      <c r="K53" s="32">
        <f t="shared" si="25"/>
        <v>253.41</v>
      </c>
      <c r="L53" s="32">
        <f t="shared" si="25"/>
        <v>252.67</v>
      </c>
      <c r="M53" s="18">
        <f t="shared" si="25"/>
        <v>5900</v>
      </c>
      <c r="N53" s="18">
        <f t="shared" si="25"/>
        <v>5600</v>
      </c>
    </row>
    <row r="54" spans="1:14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2760</v>
      </c>
      <c r="G54" s="6">
        <v>4840</v>
      </c>
      <c r="H54" s="6">
        <v>5840</v>
      </c>
      <c r="I54" s="31">
        <f t="shared" si="3"/>
        <v>5931</v>
      </c>
      <c r="J54" s="33">
        <v>5424.92</v>
      </c>
      <c r="K54" s="33">
        <v>253.41</v>
      </c>
      <c r="L54" s="33">
        <v>252.67</v>
      </c>
      <c r="M54" s="6">
        <v>5900</v>
      </c>
      <c r="N54" s="6">
        <v>5600</v>
      </c>
    </row>
    <row r="55" spans="1:14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6"/>
      <c r="N55" s="6"/>
    </row>
    <row r="56" spans="1:14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6"/>
      <c r="N56" s="6"/>
    </row>
    <row r="57" spans="1:14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N57" si="26">F58</f>
        <v>0</v>
      </c>
      <c r="G57" s="18">
        <f t="shared" si="26"/>
        <v>0</v>
      </c>
      <c r="H57" s="18">
        <f t="shared" si="26"/>
        <v>0</v>
      </c>
      <c r="I57" s="31">
        <f t="shared" si="3"/>
        <v>0</v>
      </c>
      <c r="J57" s="32">
        <f t="shared" si="26"/>
        <v>0</v>
      </c>
      <c r="K57" s="32">
        <f t="shared" si="26"/>
        <v>0</v>
      </c>
      <c r="L57" s="32">
        <f t="shared" si="26"/>
        <v>0</v>
      </c>
      <c r="M57" s="18">
        <f t="shared" si="26"/>
        <v>0</v>
      </c>
      <c r="N57" s="18">
        <f t="shared" si="26"/>
        <v>0</v>
      </c>
    </row>
    <row r="58" spans="1:14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6"/>
      <c r="N58" s="6"/>
    </row>
    <row r="59" spans="1:14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N59" si="27">F60</f>
        <v>0</v>
      </c>
      <c r="G59" s="18">
        <f t="shared" si="27"/>
        <v>0</v>
      </c>
      <c r="H59" s="18">
        <f t="shared" si="27"/>
        <v>0</v>
      </c>
      <c r="I59" s="31">
        <f t="shared" si="3"/>
        <v>0</v>
      </c>
      <c r="J59" s="32">
        <f t="shared" si="27"/>
        <v>0</v>
      </c>
      <c r="K59" s="32">
        <f t="shared" si="27"/>
        <v>0</v>
      </c>
      <c r="L59" s="32">
        <f t="shared" si="27"/>
        <v>0</v>
      </c>
      <c r="M59" s="18">
        <f t="shared" si="27"/>
        <v>0</v>
      </c>
      <c r="N59" s="18">
        <f t="shared" si="27"/>
        <v>0</v>
      </c>
    </row>
    <row r="60" spans="1:14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N60" si="28">F61+F63</f>
        <v>0</v>
      </c>
      <c r="G60" s="18">
        <f t="shared" si="28"/>
        <v>0</v>
      </c>
      <c r="H60" s="18">
        <f t="shared" si="28"/>
        <v>0</v>
      </c>
      <c r="I60" s="31">
        <f t="shared" si="3"/>
        <v>0</v>
      </c>
      <c r="J60" s="32">
        <f t="shared" si="28"/>
        <v>0</v>
      </c>
      <c r="K60" s="32">
        <f t="shared" si="28"/>
        <v>0</v>
      </c>
      <c r="L60" s="32">
        <f t="shared" si="28"/>
        <v>0</v>
      </c>
      <c r="M60" s="18">
        <f t="shared" si="28"/>
        <v>0</v>
      </c>
      <c r="N60" s="18">
        <f t="shared" si="28"/>
        <v>0</v>
      </c>
    </row>
    <row r="61" spans="1:14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N61" si="29">F62</f>
        <v>0</v>
      </c>
      <c r="G61" s="18">
        <f t="shared" si="29"/>
        <v>0</v>
      </c>
      <c r="H61" s="18">
        <f t="shared" si="29"/>
        <v>0</v>
      </c>
      <c r="I61" s="31">
        <f t="shared" si="3"/>
        <v>0</v>
      </c>
      <c r="J61" s="32">
        <f t="shared" si="29"/>
        <v>0</v>
      </c>
      <c r="K61" s="32">
        <f t="shared" si="29"/>
        <v>0</v>
      </c>
      <c r="L61" s="32">
        <f t="shared" si="29"/>
        <v>0</v>
      </c>
      <c r="M61" s="18">
        <f t="shared" si="29"/>
        <v>0</v>
      </c>
      <c r="N61" s="18">
        <f t="shared" si="29"/>
        <v>0</v>
      </c>
    </row>
    <row r="62" spans="1:14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6"/>
      <c r="N62" s="6"/>
    </row>
    <row r="63" spans="1:14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18"/>
      <c r="N63" s="18"/>
    </row>
    <row r="64" spans="1:14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N64" si="30">F65+F71</f>
        <v>0</v>
      </c>
      <c r="G64" s="18">
        <f t="shared" si="30"/>
        <v>0</v>
      </c>
      <c r="H64" s="18">
        <f t="shared" si="30"/>
        <v>0</v>
      </c>
      <c r="I64" s="31">
        <f t="shared" si="3"/>
        <v>0</v>
      </c>
      <c r="J64" s="32">
        <f t="shared" si="30"/>
        <v>0</v>
      </c>
      <c r="K64" s="32">
        <f t="shared" si="30"/>
        <v>0</v>
      </c>
      <c r="L64" s="32">
        <f t="shared" si="30"/>
        <v>0</v>
      </c>
      <c r="M64" s="18">
        <f t="shared" si="30"/>
        <v>0</v>
      </c>
      <c r="N64" s="18">
        <f t="shared" si="30"/>
        <v>0</v>
      </c>
    </row>
    <row r="65" spans="1:14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N65" si="31">F66+F69</f>
        <v>0</v>
      </c>
      <c r="G65" s="18">
        <f t="shared" si="31"/>
        <v>0</v>
      </c>
      <c r="H65" s="18">
        <f t="shared" si="31"/>
        <v>0</v>
      </c>
      <c r="I65" s="31">
        <f t="shared" si="3"/>
        <v>0</v>
      </c>
      <c r="J65" s="32">
        <f t="shared" si="31"/>
        <v>0</v>
      </c>
      <c r="K65" s="32">
        <f t="shared" si="31"/>
        <v>0</v>
      </c>
      <c r="L65" s="32">
        <f t="shared" si="31"/>
        <v>0</v>
      </c>
      <c r="M65" s="18">
        <f t="shared" si="31"/>
        <v>0</v>
      </c>
      <c r="N65" s="18">
        <f t="shared" si="31"/>
        <v>0</v>
      </c>
    </row>
    <row r="66" spans="1:14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N67" si="32">F67</f>
        <v>0</v>
      </c>
      <c r="G66" s="18">
        <f t="shared" si="32"/>
        <v>0</v>
      </c>
      <c r="H66" s="18">
        <f t="shared" si="32"/>
        <v>0</v>
      </c>
      <c r="I66" s="31">
        <f t="shared" si="3"/>
        <v>0</v>
      </c>
      <c r="J66" s="32">
        <f t="shared" si="32"/>
        <v>0</v>
      </c>
      <c r="K66" s="32">
        <f t="shared" si="32"/>
        <v>0</v>
      </c>
      <c r="L66" s="32">
        <f t="shared" si="32"/>
        <v>0</v>
      </c>
      <c r="M66" s="18">
        <f t="shared" si="32"/>
        <v>0</v>
      </c>
      <c r="N66" s="18">
        <f t="shared" si="32"/>
        <v>0</v>
      </c>
    </row>
    <row r="67" spans="1:14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32"/>
        <v>0</v>
      </c>
      <c r="G67" s="18">
        <f t="shared" si="32"/>
        <v>0</v>
      </c>
      <c r="H67" s="18">
        <f t="shared" si="32"/>
        <v>0</v>
      </c>
      <c r="I67" s="31">
        <f t="shared" si="3"/>
        <v>0</v>
      </c>
      <c r="J67" s="32">
        <f t="shared" si="32"/>
        <v>0</v>
      </c>
      <c r="K67" s="32">
        <f t="shared" si="32"/>
        <v>0</v>
      </c>
      <c r="L67" s="32">
        <f t="shared" si="32"/>
        <v>0</v>
      </c>
      <c r="M67" s="18">
        <f t="shared" si="32"/>
        <v>0</v>
      </c>
      <c r="N67" s="18">
        <f t="shared" si="32"/>
        <v>0</v>
      </c>
    </row>
    <row r="68" spans="1:14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6"/>
      <c r="N68" s="6"/>
    </row>
    <row r="69" spans="1:14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N69" si="33">F70</f>
        <v>0</v>
      </c>
      <c r="G69" s="18">
        <f t="shared" si="33"/>
        <v>0</v>
      </c>
      <c r="H69" s="18">
        <f t="shared" si="33"/>
        <v>0</v>
      </c>
      <c r="I69" s="31">
        <f t="shared" si="3"/>
        <v>0</v>
      </c>
      <c r="J69" s="32">
        <f t="shared" si="33"/>
        <v>0</v>
      </c>
      <c r="K69" s="32">
        <f t="shared" si="33"/>
        <v>0</v>
      </c>
      <c r="L69" s="32">
        <f t="shared" si="33"/>
        <v>0</v>
      </c>
      <c r="M69" s="18">
        <f t="shared" si="33"/>
        <v>0</v>
      </c>
      <c r="N69" s="18">
        <f t="shared" si="33"/>
        <v>0</v>
      </c>
    </row>
    <row r="70" spans="1:14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6"/>
      <c r="N70" s="6"/>
    </row>
    <row r="71" spans="1:14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N71" si="34">F72</f>
        <v>0</v>
      </c>
      <c r="G71" s="18">
        <f t="shared" si="34"/>
        <v>0</v>
      </c>
      <c r="H71" s="18">
        <f t="shared" si="34"/>
        <v>0</v>
      </c>
      <c r="I71" s="31">
        <f t="shared" si="3"/>
        <v>0</v>
      </c>
      <c r="J71" s="32">
        <f t="shared" si="34"/>
        <v>0</v>
      </c>
      <c r="K71" s="32">
        <f t="shared" si="34"/>
        <v>0</v>
      </c>
      <c r="L71" s="32">
        <f>L72</f>
        <v>0</v>
      </c>
      <c r="M71" s="18">
        <f t="shared" si="34"/>
        <v>0</v>
      </c>
      <c r="N71" s="18">
        <f t="shared" si="34"/>
        <v>0</v>
      </c>
    </row>
    <row r="72" spans="1:14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35">SUM(J72:L72)</f>
        <v>0</v>
      </c>
      <c r="J72" s="32"/>
      <c r="K72" s="32"/>
      <c r="L72" s="32"/>
      <c r="M72" s="18"/>
      <c r="N72" s="18"/>
    </row>
    <row r="73" spans="1:14" ht="21.75" x14ac:dyDescent="0.65">
      <c r="A73" s="1"/>
      <c r="B73" s="1"/>
      <c r="C73" s="1"/>
      <c r="D73" s="1"/>
      <c r="E73" s="1"/>
    </row>
    <row r="74" spans="1:14" ht="21.75" x14ac:dyDescent="0.65">
      <c r="A74" s="1"/>
      <c r="B74" s="1"/>
      <c r="C74" s="1"/>
      <c r="D74" s="1"/>
      <c r="E74" s="1"/>
    </row>
    <row r="75" spans="1:14" ht="21.75" x14ac:dyDescent="0.65">
      <c r="A75" s="1"/>
      <c r="B75" s="1"/>
      <c r="C75" s="1"/>
      <c r="D75" s="1"/>
      <c r="E75" s="1"/>
    </row>
    <row r="76" spans="1:14" ht="21.75" x14ac:dyDescent="0.65">
      <c r="A76" s="1"/>
      <c r="B76" s="1"/>
      <c r="C76" s="1"/>
      <c r="D76" s="1"/>
      <c r="E76" s="1"/>
    </row>
    <row r="77" spans="1:14" ht="21.75" x14ac:dyDescent="0.65">
      <c r="A77" s="1"/>
      <c r="B77" s="1"/>
      <c r="C77" s="1"/>
      <c r="D77" s="1"/>
      <c r="E77" s="1"/>
    </row>
    <row r="78" spans="1:14" ht="21.75" x14ac:dyDescent="0.65">
      <c r="A78" s="1"/>
      <c r="B78" s="1"/>
      <c r="C78" s="1"/>
      <c r="D78" s="1"/>
      <c r="E78" s="1"/>
    </row>
    <row r="79" spans="1:14" ht="21.75" x14ac:dyDescent="0.65">
      <c r="A79" s="1"/>
      <c r="B79" s="1"/>
      <c r="C79" s="1"/>
      <c r="D79" s="1"/>
      <c r="E79" s="1"/>
    </row>
    <row r="80" spans="1:14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Q107"/>
  <sheetViews>
    <sheetView topLeftCell="A3" zoomScaleNormal="100" zoomScalePageLayoutView="80" workbookViewId="0">
      <selection activeCell="R6" sqref="R6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8" width="9.140625" bestFit="1" customWidth="1"/>
    <col min="9" max="9" width="12.7109375" bestFit="1" customWidth="1"/>
    <col min="10" max="11" width="12" hidden="1" customWidth="1" outlineLevel="1"/>
    <col min="12" max="14" width="9.140625" hidden="1" customWidth="1" outlineLevel="1"/>
    <col min="15" max="15" width="10.7109375" hidden="1" customWidth="1" outlineLevel="1"/>
    <col min="16" max="16" width="9.140625" bestFit="1" customWidth="1" collapsed="1"/>
    <col min="17" max="17" width="9.140625" bestFit="1" customWidth="1"/>
  </cols>
  <sheetData>
    <row r="1" spans="1:17" ht="24.75" x14ac:dyDescent="0.75">
      <c r="A1" s="3" t="s">
        <v>54</v>
      </c>
    </row>
    <row r="2" spans="1:17" ht="24.75" x14ac:dyDescent="0.75">
      <c r="A2" s="3" t="s">
        <v>55</v>
      </c>
    </row>
    <row r="3" spans="1:17" ht="19.5" x14ac:dyDescent="0.55000000000000004">
      <c r="A3" s="21" t="s">
        <v>148</v>
      </c>
    </row>
    <row r="4" spans="1:17" ht="24.75" x14ac:dyDescent="0.75">
      <c r="A4" s="3" t="s">
        <v>149</v>
      </c>
    </row>
    <row r="5" spans="1:17" ht="24.75" x14ac:dyDescent="0.75">
      <c r="A5" s="3" t="s">
        <v>56</v>
      </c>
      <c r="I5" s="27"/>
      <c r="J5" s="22"/>
      <c r="K5" s="22"/>
      <c r="L5" s="22"/>
      <c r="M5" s="22"/>
      <c r="N5" s="22"/>
      <c r="O5" s="22"/>
    </row>
    <row r="6" spans="1:17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353</v>
      </c>
      <c r="L6" s="28" t="s">
        <v>354</v>
      </c>
      <c r="M6" s="28" t="s">
        <v>355</v>
      </c>
      <c r="N6" s="28" t="s">
        <v>356</v>
      </c>
      <c r="O6" s="28" t="s">
        <v>357</v>
      </c>
      <c r="P6" s="16">
        <v>2013</v>
      </c>
      <c r="Q6" s="16">
        <v>2014</v>
      </c>
    </row>
    <row r="7" spans="1:17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G7" si="0">F8+F64</f>
        <v>3688</v>
      </c>
      <c r="G7" s="18">
        <f t="shared" si="0"/>
        <v>3812</v>
      </c>
      <c r="H7" s="18">
        <f>H8+H64</f>
        <v>4444</v>
      </c>
      <c r="I7" s="31">
        <f>SUM(J7:O7)</f>
        <v>4892</v>
      </c>
      <c r="J7" s="32">
        <f t="shared" ref="J7:Q7" si="1">J8+J64</f>
        <v>3735.9</v>
      </c>
      <c r="K7" s="32">
        <f t="shared" si="1"/>
        <v>244.99999999999997</v>
      </c>
      <c r="L7" s="32">
        <f t="shared" si="1"/>
        <v>228.9</v>
      </c>
      <c r="M7" s="32">
        <f t="shared" si="1"/>
        <v>230.9</v>
      </c>
      <c r="N7" s="32">
        <f t="shared" si="1"/>
        <v>225.7</v>
      </c>
      <c r="O7" s="32">
        <f t="shared" si="1"/>
        <v>225.60000000000002</v>
      </c>
      <c r="P7" s="18">
        <f t="shared" si="1"/>
        <v>4469</v>
      </c>
      <c r="Q7" s="18">
        <f t="shared" si="1"/>
        <v>6519</v>
      </c>
    </row>
    <row r="8" spans="1:17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H8" si="2">F9+F59</f>
        <v>3688</v>
      </c>
      <c r="G8" s="18">
        <f t="shared" si="2"/>
        <v>3812</v>
      </c>
      <c r="H8" s="18">
        <f t="shared" si="2"/>
        <v>4444</v>
      </c>
      <c r="I8" s="31">
        <f t="shared" ref="I8:I71" si="3">SUM(J8:O8)</f>
        <v>4892</v>
      </c>
      <c r="J8" s="32">
        <f t="shared" ref="J8:Q8" si="4">J9+J59</f>
        <v>3735.9</v>
      </c>
      <c r="K8" s="32">
        <f t="shared" si="4"/>
        <v>244.99999999999997</v>
      </c>
      <c r="L8" s="32">
        <f t="shared" si="4"/>
        <v>228.9</v>
      </c>
      <c r="M8" s="32">
        <f t="shared" si="4"/>
        <v>230.9</v>
      </c>
      <c r="N8" s="32">
        <f t="shared" si="4"/>
        <v>225.7</v>
      </c>
      <c r="O8" s="32">
        <f t="shared" si="4"/>
        <v>225.60000000000002</v>
      </c>
      <c r="P8" s="18">
        <f t="shared" si="4"/>
        <v>4469</v>
      </c>
      <c r="Q8" s="18">
        <f t="shared" si="4"/>
        <v>6519</v>
      </c>
    </row>
    <row r="9" spans="1:17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H9" si="5">F10+F28</f>
        <v>3688</v>
      </c>
      <c r="G9" s="18">
        <f t="shared" si="5"/>
        <v>3812</v>
      </c>
      <c r="H9" s="18">
        <f t="shared" si="5"/>
        <v>4444</v>
      </c>
      <c r="I9" s="31">
        <f t="shared" si="3"/>
        <v>4892</v>
      </c>
      <c r="J9" s="32">
        <f t="shared" ref="J9:Q9" si="6">J10+J28</f>
        <v>3735.9</v>
      </c>
      <c r="K9" s="32">
        <f t="shared" si="6"/>
        <v>244.99999999999997</v>
      </c>
      <c r="L9" s="32">
        <f t="shared" si="6"/>
        <v>228.9</v>
      </c>
      <c r="M9" s="32">
        <f t="shared" si="6"/>
        <v>230.9</v>
      </c>
      <c r="N9" s="32">
        <f t="shared" si="6"/>
        <v>225.7</v>
      </c>
      <c r="O9" s="32">
        <f t="shared" si="6"/>
        <v>225.60000000000002</v>
      </c>
      <c r="P9" s="18">
        <f t="shared" si="6"/>
        <v>4469</v>
      </c>
      <c r="Q9" s="18">
        <f t="shared" si="6"/>
        <v>6519</v>
      </c>
    </row>
    <row r="10" spans="1:17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Q10" si="7">F11</f>
        <v>197</v>
      </c>
      <c r="G10" s="18">
        <f t="shared" si="7"/>
        <v>212</v>
      </c>
      <c r="H10" s="18">
        <f t="shared" si="7"/>
        <v>334</v>
      </c>
      <c r="I10" s="31">
        <f t="shared" si="3"/>
        <v>505.00000000000006</v>
      </c>
      <c r="J10" s="32">
        <f t="shared" si="7"/>
        <v>385.65000000000003</v>
      </c>
      <c r="K10" s="32">
        <f t="shared" si="7"/>
        <v>25.35</v>
      </c>
      <c r="L10" s="32">
        <f t="shared" si="7"/>
        <v>23.639999999999997</v>
      </c>
      <c r="M10" s="32">
        <f t="shared" si="7"/>
        <v>23.74</v>
      </c>
      <c r="N10" s="32">
        <f t="shared" si="7"/>
        <v>23.32</v>
      </c>
      <c r="O10" s="32">
        <f t="shared" si="7"/>
        <v>23.300000000000004</v>
      </c>
      <c r="P10" s="18">
        <f t="shared" si="7"/>
        <v>830</v>
      </c>
      <c r="Q10" s="18">
        <f t="shared" si="7"/>
        <v>1089</v>
      </c>
    </row>
    <row r="11" spans="1:17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:Q11" si="8">F12+F16+F18+F21+F25</f>
        <v>197</v>
      </c>
      <c r="G11" s="18">
        <f t="shared" si="8"/>
        <v>212</v>
      </c>
      <c r="H11" s="18">
        <f t="shared" si="8"/>
        <v>334</v>
      </c>
      <c r="I11" s="31">
        <f t="shared" si="3"/>
        <v>505.00000000000006</v>
      </c>
      <c r="J11" s="32">
        <f t="shared" si="8"/>
        <v>385.65000000000003</v>
      </c>
      <c r="K11" s="32">
        <f t="shared" si="8"/>
        <v>25.35</v>
      </c>
      <c r="L11" s="32">
        <f t="shared" si="8"/>
        <v>23.639999999999997</v>
      </c>
      <c r="M11" s="32">
        <f t="shared" si="8"/>
        <v>23.74</v>
      </c>
      <c r="N11" s="32">
        <f t="shared" si="8"/>
        <v>23.32</v>
      </c>
      <c r="O11" s="32">
        <f t="shared" si="8"/>
        <v>23.300000000000004</v>
      </c>
      <c r="P11" s="18">
        <f t="shared" si="8"/>
        <v>830</v>
      </c>
      <c r="Q11" s="18">
        <f t="shared" si="8"/>
        <v>1089</v>
      </c>
    </row>
    <row r="12" spans="1:17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H12" si="9">SUM(F13:F15)</f>
        <v>36</v>
      </c>
      <c r="G12" s="6">
        <f t="shared" si="9"/>
        <v>33</v>
      </c>
      <c r="H12" s="6">
        <f t="shared" si="9"/>
        <v>26</v>
      </c>
      <c r="I12" s="31">
        <f t="shared" si="3"/>
        <v>27</v>
      </c>
      <c r="J12" s="33">
        <f t="shared" ref="J12:Q12" si="10">SUM(J13:J15)</f>
        <v>20.6</v>
      </c>
      <c r="K12" s="33">
        <f t="shared" si="10"/>
        <v>1.36</v>
      </c>
      <c r="L12" s="33">
        <f t="shared" si="10"/>
        <v>1.27</v>
      </c>
      <c r="M12" s="33">
        <f t="shared" si="10"/>
        <v>1.27</v>
      </c>
      <c r="N12" s="33">
        <f t="shared" si="10"/>
        <v>1.25</v>
      </c>
      <c r="O12" s="33">
        <f t="shared" si="10"/>
        <v>1.25</v>
      </c>
      <c r="P12" s="6">
        <f t="shared" si="10"/>
        <v>31</v>
      </c>
      <c r="Q12" s="6">
        <f t="shared" si="10"/>
        <v>49</v>
      </c>
    </row>
    <row r="13" spans="1:17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35</v>
      </c>
      <c r="G13" s="6">
        <v>32</v>
      </c>
      <c r="H13" s="6">
        <v>25</v>
      </c>
      <c r="I13" s="31">
        <f t="shared" si="3"/>
        <v>25.999999999999996</v>
      </c>
      <c r="J13" s="33">
        <v>19.850000000000001</v>
      </c>
      <c r="K13" s="33">
        <v>1.31</v>
      </c>
      <c r="L13" s="33">
        <v>1.22</v>
      </c>
      <c r="M13" s="33">
        <v>1.22</v>
      </c>
      <c r="N13" s="33">
        <v>1.2</v>
      </c>
      <c r="O13" s="33">
        <v>1.2</v>
      </c>
      <c r="P13" s="6">
        <v>30</v>
      </c>
      <c r="Q13" s="6">
        <v>48</v>
      </c>
    </row>
    <row r="14" spans="1:17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6"/>
      <c r="Q14" s="6"/>
    </row>
    <row r="15" spans="1:17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</v>
      </c>
      <c r="G15" s="6">
        <v>1</v>
      </c>
      <c r="H15" s="6">
        <v>1</v>
      </c>
      <c r="I15" s="31">
        <f t="shared" si="3"/>
        <v>1.0000000000000002</v>
      </c>
      <c r="J15" s="33">
        <v>0.75</v>
      </c>
      <c r="K15" s="33">
        <v>0.05</v>
      </c>
      <c r="L15" s="33">
        <v>0.05</v>
      </c>
      <c r="M15" s="33">
        <v>0.05</v>
      </c>
      <c r="N15" s="33">
        <v>0.05</v>
      </c>
      <c r="O15" s="33">
        <v>0.05</v>
      </c>
      <c r="P15" s="6">
        <v>1</v>
      </c>
      <c r="Q15" s="6">
        <v>1</v>
      </c>
    </row>
    <row r="16" spans="1:17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Q16" si="11">F17</f>
        <v>4</v>
      </c>
      <c r="G16" s="6">
        <f t="shared" si="11"/>
        <v>4</v>
      </c>
      <c r="H16" s="6">
        <f t="shared" si="11"/>
        <v>4</v>
      </c>
      <c r="I16" s="31">
        <f t="shared" si="3"/>
        <v>4</v>
      </c>
      <c r="J16" s="33">
        <f t="shared" si="11"/>
        <v>3.05</v>
      </c>
      <c r="K16" s="33">
        <f t="shared" si="11"/>
        <v>0.2</v>
      </c>
      <c r="L16" s="33">
        <f t="shared" si="11"/>
        <v>0.19</v>
      </c>
      <c r="M16" s="33">
        <f t="shared" si="11"/>
        <v>0.19</v>
      </c>
      <c r="N16" s="33">
        <f t="shared" si="11"/>
        <v>0.18</v>
      </c>
      <c r="O16" s="33">
        <f t="shared" si="11"/>
        <v>0.19</v>
      </c>
      <c r="P16" s="6">
        <f t="shared" si="11"/>
        <v>5</v>
      </c>
      <c r="Q16" s="6">
        <f t="shared" si="11"/>
        <v>5</v>
      </c>
    </row>
    <row r="17" spans="1:17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4</v>
      </c>
      <c r="G17" s="6">
        <v>4</v>
      </c>
      <c r="H17" s="6">
        <v>4</v>
      </c>
      <c r="I17" s="31">
        <f t="shared" si="3"/>
        <v>4</v>
      </c>
      <c r="J17" s="33">
        <v>3.05</v>
      </c>
      <c r="K17" s="33">
        <v>0.2</v>
      </c>
      <c r="L17" s="33">
        <v>0.19</v>
      </c>
      <c r="M17" s="33">
        <v>0.19</v>
      </c>
      <c r="N17" s="33">
        <v>0.18</v>
      </c>
      <c r="O17" s="33">
        <v>0.19</v>
      </c>
      <c r="P17" s="6">
        <v>5</v>
      </c>
      <c r="Q17" s="6">
        <v>5</v>
      </c>
    </row>
    <row r="18" spans="1:17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H18" si="12">SUM(F19:F20)</f>
        <v>5</v>
      </c>
      <c r="G18" s="6">
        <f t="shared" si="12"/>
        <v>7</v>
      </c>
      <c r="H18" s="6">
        <f t="shared" si="12"/>
        <v>10</v>
      </c>
      <c r="I18" s="31">
        <f t="shared" si="3"/>
        <v>19</v>
      </c>
      <c r="J18" s="33">
        <f t="shared" ref="J18:Q18" si="13">SUM(J19:J20)</f>
        <v>14.510000000000002</v>
      </c>
      <c r="K18" s="33">
        <f t="shared" si="13"/>
        <v>0.95</v>
      </c>
      <c r="L18" s="33">
        <f t="shared" si="13"/>
        <v>0.8899999999999999</v>
      </c>
      <c r="M18" s="33">
        <f t="shared" si="13"/>
        <v>0.89999999999999991</v>
      </c>
      <c r="N18" s="33">
        <f t="shared" si="13"/>
        <v>0.86999999999999988</v>
      </c>
      <c r="O18" s="33">
        <f t="shared" si="13"/>
        <v>0.87999999999999989</v>
      </c>
      <c r="P18" s="6">
        <f t="shared" si="13"/>
        <v>22</v>
      </c>
      <c r="Q18" s="6">
        <f t="shared" si="13"/>
        <v>25</v>
      </c>
    </row>
    <row r="19" spans="1:17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</v>
      </c>
      <c r="G19" s="6">
        <v>2</v>
      </c>
      <c r="H19" s="6">
        <v>3</v>
      </c>
      <c r="I19" s="31">
        <f t="shared" si="3"/>
        <v>4</v>
      </c>
      <c r="J19" s="33">
        <v>3.05</v>
      </c>
      <c r="K19" s="33">
        <v>0.2</v>
      </c>
      <c r="L19" s="33">
        <v>0.19</v>
      </c>
      <c r="M19" s="33">
        <v>0.19</v>
      </c>
      <c r="N19" s="33">
        <v>0.18</v>
      </c>
      <c r="O19" s="33">
        <v>0.19</v>
      </c>
      <c r="P19" s="6">
        <v>5</v>
      </c>
      <c r="Q19" s="6">
        <v>5</v>
      </c>
    </row>
    <row r="20" spans="1:17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4</v>
      </c>
      <c r="G20" s="6">
        <v>5</v>
      </c>
      <c r="H20" s="6">
        <v>7</v>
      </c>
      <c r="I20" s="31">
        <f t="shared" si="3"/>
        <v>15</v>
      </c>
      <c r="J20" s="33">
        <v>11.46</v>
      </c>
      <c r="K20" s="33">
        <v>0.75</v>
      </c>
      <c r="L20" s="33">
        <v>0.7</v>
      </c>
      <c r="M20" s="33">
        <v>0.71</v>
      </c>
      <c r="N20" s="33">
        <v>0.69</v>
      </c>
      <c r="O20" s="33">
        <v>0.69</v>
      </c>
      <c r="P20" s="6">
        <v>17</v>
      </c>
      <c r="Q20" s="6">
        <v>20</v>
      </c>
    </row>
    <row r="21" spans="1:17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H21" si="14">SUM(F22:F24)</f>
        <v>152</v>
      </c>
      <c r="G21" s="6">
        <f t="shared" si="14"/>
        <v>168</v>
      </c>
      <c r="H21" s="6">
        <f t="shared" si="14"/>
        <v>294</v>
      </c>
      <c r="I21" s="31">
        <f t="shared" si="3"/>
        <v>453.00000000000006</v>
      </c>
      <c r="J21" s="33">
        <f t="shared" ref="J21:Q21" si="15">SUM(J22:J24)</f>
        <v>345.96000000000004</v>
      </c>
      <c r="K21" s="33">
        <f t="shared" si="15"/>
        <v>22.74</v>
      </c>
      <c r="L21" s="33">
        <f t="shared" si="15"/>
        <v>21.2</v>
      </c>
      <c r="M21" s="33">
        <f t="shared" si="15"/>
        <v>21.29</v>
      </c>
      <c r="N21" s="33">
        <f t="shared" si="15"/>
        <v>20.93</v>
      </c>
      <c r="O21" s="33">
        <f t="shared" si="15"/>
        <v>20.880000000000003</v>
      </c>
      <c r="P21" s="6">
        <f t="shared" si="15"/>
        <v>762</v>
      </c>
      <c r="Q21" s="6">
        <f t="shared" si="15"/>
        <v>980</v>
      </c>
    </row>
    <row r="22" spans="1:17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22</v>
      </c>
      <c r="G22" s="6">
        <v>30</v>
      </c>
      <c r="H22" s="6">
        <v>44</v>
      </c>
      <c r="I22" s="31">
        <f t="shared" si="3"/>
        <v>53</v>
      </c>
      <c r="J22" s="33">
        <v>40.479999999999997</v>
      </c>
      <c r="K22" s="33">
        <v>2.66</v>
      </c>
      <c r="L22" s="33">
        <v>2.48</v>
      </c>
      <c r="M22" s="33">
        <v>2.4900000000000002</v>
      </c>
      <c r="N22" s="33">
        <v>2.4500000000000002</v>
      </c>
      <c r="O22" s="33">
        <v>2.44</v>
      </c>
      <c r="P22" s="6">
        <v>62</v>
      </c>
      <c r="Q22" s="6">
        <v>70</v>
      </c>
    </row>
    <row r="23" spans="1:17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130</v>
      </c>
      <c r="G23" s="6">
        <v>138</v>
      </c>
      <c r="H23" s="6">
        <v>250</v>
      </c>
      <c r="I23" s="31">
        <f t="shared" si="3"/>
        <v>400</v>
      </c>
      <c r="J23" s="33">
        <v>305.48</v>
      </c>
      <c r="K23" s="33">
        <v>20.079999999999998</v>
      </c>
      <c r="L23" s="33">
        <v>18.72</v>
      </c>
      <c r="M23" s="33">
        <v>18.8</v>
      </c>
      <c r="N23" s="33">
        <v>18.48</v>
      </c>
      <c r="O23" s="33">
        <v>18.440000000000001</v>
      </c>
      <c r="P23" s="6">
        <v>700</v>
      </c>
      <c r="Q23" s="6">
        <v>910</v>
      </c>
    </row>
    <row r="24" spans="1:17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6"/>
      <c r="Q24" s="6"/>
    </row>
    <row r="25" spans="1:17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2.0000000000000004</v>
      </c>
      <c r="J25" s="33">
        <f t="shared" ref="J25:Q25" si="16">SUM(J26:J27)</f>
        <v>1.53</v>
      </c>
      <c r="K25" s="33">
        <f t="shared" si="16"/>
        <v>0.1</v>
      </c>
      <c r="L25" s="33">
        <f t="shared" si="16"/>
        <v>0.09</v>
      </c>
      <c r="M25" s="33">
        <f t="shared" si="16"/>
        <v>0.09</v>
      </c>
      <c r="N25" s="33">
        <f t="shared" si="16"/>
        <v>0.09</v>
      </c>
      <c r="O25" s="33">
        <f t="shared" si="16"/>
        <v>0.1</v>
      </c>
      <c r="P25" s="6">
        <f t="shared" si="16"/>
        <v>10</v>
      </c>
      <c r="Q25" s="6">
        <f t="shared" si="16"/>
        <v>30</v>
      </c>
    </row>
    <row r="26" spans="1:17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2.0000000000000004</v>
      </c>
      <c r="J26" s="33">
        <v>1.53</v>
      </c>
      <c r="K26" s="33">
        <v>0.1</v>
      </c>
      <c r="L26" s="33">
        <v>0.09</v>
      </c>
      <c r="M26" s="33">
        <v>0.09</v>
      </c>
      <c r="N26" s="33">
        <v>0.09</v>
      </c>
      <c r="O26" s="33">
        <v>0.1</v>
      </c>
      <c r="P26" s="6">
        <v>10</v>
      </c>
      <c r="Q26" s="6">
        <v>30</v>
      </c>
    </row>
    <row r="27" spans="1:17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6"/>
      <c r="Q27" s="6"/>
    </row>
    <row r="28" spans="1:17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H28" si="17">F29+F35+F50+F53+F57</f>
        <v>3491</v>
      </c>
      <c r="G28" s="18">
        <f t="shared" si="17"/>
        <v>3600</v>
      </c>
      <c r="H28" s="18">
        <f t="shared" si="17"/>
        <v>4110</v>
      </c>
      <c r="I28" s="31">
        <f t="shared" si="3"/>
        <v>4387</v>
      </c>
      <c r="J28" s="32">
        <f t="shared" ref="J28:Q28" si="18">J29+J35+J50+J53+J57</f>
        <v>3350.25</v>
      </c>
      <c r="K28" s="32">
        <f t="shared" si="18"/>
        <v>219.64999999999998</v>
      </c>
      <c r="L28" s="32">
        <f t="shared" si="18"/>
        <v>205.26000000000002</v>
      </c>
      <c r="M28" s="32">
        <f t="shared" si="18"/>
        <v>207.16</v>
      </c>
      <c r="N28" s="32">
        <f t="shared" si="18"/>
        <v>202.38</v>
      </c>
      <c r="O28" s="32">
        <f t="shared" si="18"/>
        <v>202.3</v>
      </c>
      <c r="P28" s="18">
        <f t="shared" si="18"/>
        <v>3639</v>
      </c>
      <c r="Q28" s="18">
        <f t="shared" si="18"/>
        <v>5430</v>
      </c>
    </row>
    <row r="29" spans="1:17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Q29" si="19">F30</f>
        <v>8</v>
      </c>
      <c r="G29" s="18">
        <f t="shared" si="19"/>
        <v>8</v>
      </c>
      <c r="H29" s="18">
        <f t="shared" si="19"/>
        <v>8</v>
      </c>
      <c r="I29" s="31">
        <f t="shared" si="3"/>
        <v>8</v>
      </c>
      <c r="J29" s="32">
        <f t="shared" si="19"/>
        <v>6.1099999999999994</v>
      </c>
      <c r="K29" s="32">
        <f t="shared" si="19"/>
        <v>0.4</v>
      </c>
      <c r="L29" s="32">
        <f t="shared" si="19"/>
        <v>0.37</v>
      </c>
      <c r="M29" s="32">
        <f t="shared" si="19"/>
        <v>0.38</v>
      </c>
      <c r="N29" s="32">
        <f t="shared" si="19"/>
        <v>0.37</v>
      </c>
      <c r="O29" s="32">
        <f t="shared" si="19"/>
        <v>0.37</v>
      </c>
      <c r="P29" s="18">
        <f t="shared" si="19"/>
        <v>8</v>
      </c>
      <c r="Q29" s="18">
        <f t="shared" si="19"/>
        <v>15</v>
      </c>
    </row>
    <row r="30" spans="1:17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H30" si="20">SUM(F31:F34)</f>
        <v>8</v>
      </c>
      <c r="G30" s="6">
        <f t="shared" si="20"/>
        <v>8</v>
      </c>
      <c r="H30" s="6">
        <f t="shared" si="20"/>
        <v>8</v>
      </c>
      <c r="I30" s="31">
        <f t="shared" si="3"/>
        <v>8</v>
      </c>
      <c r="J30" s="33">
        <f t="shared" ref="J30:Q30" si="21">SUM(J31:J34)</f>
        <v>6.1099999999999994</v>
      </c>
      <c r="K30" s="33">
        <f t="shared" si="21"/>
        <v>0.4</v>
      </c>
      <c r="L30" s="33">
        <f t="shared" si="21"/>
        <v>0.37</v>
      </c>
      <c r="M30" s="33">
        <f t="shared" si="21"/>
        <v>0.38</v>
      </c>
      <c r="N30" s="33">
        <f t="shared" si="21"/>
        <v>0.37</v>
      </c>
      <c r="O30" s="33">
        <f t="shared" si="21"/>
        <v>0.37</v>
      </c>
      <c r="P30" s="6">
        <f t="shared" si="21"/>
        <v>8</v>
      </c>
      <c r="Q30" s="6">
        <f t="shared" si="21"/>
        <v>15</v>
      </c>
    </row>
    <row r="31" spans="1:17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3</v>
      </c>
      <c r="G31" s="6">
        <v>3</v>
      </c>
      <c r="H31" s="6">
        <v>3</v>
      </c>
      <c r="I31" s="31">
        <f t="shared" si="3"/>
        <v>3.0000000000000004</v>
      </c>
      <c r="J31" s="33">
        <v>2.29</v>
      </c>
      <c r="K31" s="33">
        <v>0.15</v>
      </c>
      <c r="L31" s="33">
        <v>0.14000000000000001</v>
      </c>
      <c r="M31" s="33">
        <v>0.14000000000000001</v>
      </c>
      <c r="N31" s="33">
        <v>0.14000000000000001</v>
      </c>
      <c r="O31" s="33">
        <v>0.14000000000000001</v>
      </c>
      <c r="P31" s="6">
        <v>3</v>
      </c>
      <c r="Q31" s="6">
        <v>3</v>
      </c>
    </row>
    <row r="32" spans="1:17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6"/>
      <c r="Q32" s="6"/>
    </row>
    <row r="33" spans="1:17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5</v>
      </c>
      <c r="G33" s="6">
        <v>5</v>
      </c>
      <c r="H33" s="6">
        <v>5</v>
      </c>
      <c r="I33" s="31">
        <f t="shared" si="3"/>
        <v>5.0000000000000018</v>
      </c>
      <c r="J33" s="33">
        <v>3.82</v>
      </c>
      <c r="K33" s="33">
        <v>0.25</v>
      </c>
      <c r="L33" s="33">
        <v>0.23</v>
      </c>
      <c r="M33" s="33">
        <v>0.24</v>
      </c>
      <c r="N33" s="33">
        <v>0.23</v>
      </c>
      <c r="O33" s="33">
        <v>0.23</v>
      </c>
      <c r="P33" s="6">
        <v>5</v>
      </c>
      <c r="Q33" s="6">
        <v>12</v>
      </c>
    </row>
    <row r="34" spans="1:17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6"/>
      <c r="Q34" s="6"/>
    </row>
    <row r="35" spans="1:17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G35" si="22">F36+F37+F44</f>
        <v>23</v>
      </c>
      <c r="G35" s="18">
        <f t="shared" si="22"/>
        <v>32</v>
      </c>
      <c r="H35" s="18">
        <v>50</v>
      </c>
      <c r="I35" s="31">
        <f t="shared" si="3"/>
        <v>61.999999999999993</v>
      </c>
      <c r="J35" s="32">
        <f t="shared" ref="J35:Q35" si="23">J36+J37+J44</f>
        <v>47.349999999999994</v>
      </c>
      <c r="K35" s="32">
        <f t="shared" si="23"/>
        <v>3.11</v>
      </c>
      <c r="L35" s="32">
        <f t="shared" si="23"/>
        <v>2.9</v>
      </c>
      <c r="M35" s="32">
        <f t="shared" si="23"/>
        <v>2.91</v>
      </c>
      <c r="N35" s="32">
        <f t="shared" si="23"/>
        <v>2.8600000000000003</v>
      </c>
      <c r="O35" s="32">
        <f t="shared" si="23"/>
        <v>2.87</v>
      </c>
      <c r="P35" s="18">
        <f t="shared" si="23"/>
        <v>61</v>
      </c>
      <c r="Q35" s="18">
        <f t="shared" si="23"/>
        <v>35</v>
      </c>
    </row>
    <row r="36" spans="1:17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6"/>
      <c r="Q36" s="6"/>
    </row>
    <row r="37" spans="1:17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H37" si="24">SUM(F38:F43)</f>
        <v>5.5</v>
      </c>
      <c r="G37" s="6">
        <f t="shared" si="24"/>
        <v>12</v>
      </c>
      <c r="H37" s="6">
        <f t="shared" si="24"/>
        <v>20.5</v>
      </c>
      <c r="I37" s="31">
        <f t="shared" si="3"/>
        <v>29</v>
      </c>
      <c r="J37" s="33">
        <f t="shared" ref="J37:Q37" si="25">SUM(J38:J43)</f>
        <v>22.15</v>
      </c>
      <c r="K37" s="33">
        <f t="shared" si="25"/>
        <v>1.45</v>
      </c>
      <c r="L37" s="33">
        <f t="shared" si="25"/>
        <v>1.3599999999999999</v>
      </c>
      <c r="M37" s="33">
        <f t="shared" si="25"/>
        <v>1.3599999999999999</v>
      </c>
      <c r="N37" s="33">
        <f t="shared" si="25"/>
        <v>1.33</v>
      </c>
      <c r="O37" s="33">
        <f t="shared" si="25"/>
        <v>1.35</v>
      </c>
      <c r="P37" s="6">
        <f t="shared" si="25"/>
        <v>18</v>
      </c>
      <c r="Q37" s="6">
        <f t="shared" si="25"/>
        <v>20.5</v>
      </c>
    </row>
    <row r="38" spans="1:17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</v>
      </c>
      <c r="G38" s="6">
        <v>3</v>
      </c>
      <c r="H38" s="6">
        <v>3</v>
      </c>
      <c r="I38" s="31">
        <f t="shared" si="3"/>
        <v>3.0000000000000004</v>
      </c>
      <c r="J38" s="33">
        <v>2.29</v>
      </c>
      <c r="K38" s="33">
        <v>0.15</v>
      </c>
      <c r="L38" s="33">
        <v>0.14000000000000001</v>
      </c>
      <c r="M38" s="33">
        <v>0.14000000000000001</v>
      </c>
      <c r="N38" s="33">
        <v>0.14000000000000001</v>
      </c>
      <c r="O38" s="33">
        <v>0.14000000000000001</v>
      </c>
      <c r="P38" s="6">
        <v>3</v>
      </c>
      <c r="Q38" s="6">
        <v>5</v>
      </c>
    </row>
    <row r="39" spans="1:17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/>
      <c r="G39" s="6">
        <v>2</v>
      </c>
      <c r="H39" s="6">
        <v>2</v>
      </c>
      <c r="I39" s="31">
        <f t="shared" si="3"/>
        <v>2.0000000000000004</v>
      </c>
      <c r="J39" s="33">
        <v>1.53</v>
      </c>
      <c r="K39" s="33">
        <v>0.1</v>
      </c>
      <c r="L39" s="33">
        <v>0.09</v>
      </c>
      <c r="M39" s="33">
        <v>0.09</v>
      </c>
      <c r="N39" s="33">
        <v>0.09</v>
      </c>
      <c r="O39" s="33">
        <v>0.1</v>
      </c>
      <c r="P39" s="6">
        <v>2</v>
      </c>
      <c r="Q39" s="6">
        <v>2.5</v>
      </c>
    </row>
    <row r="40" spans="1:17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6"/>
      <c r="Q40" s="6"/>
    </row>
    <row r="41" spans="1:17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2.5</v>
      </c>
      <c r="G41" s="6">
        <v>3</v>
      </c>
      <c r="H41" s="6">
        <v>4</v>
      </c>
      <c r="I41" s="31">
        <f t="shared" si="3"/>
        <v>4</v>
      </c>
      <c r="J41" s="33">
        <v>3.05</v>
      </c>
      <c r="K41" s="33">
        <v>0.2</v>
      </c>
      <c r="L41" s="33">
        <v>0.19</v>
      </c>
      <c r="M41" s="33">
        <v>0.19</v>
      </c>
      <c r="N41" s="33">
        <v>0.18</v>
      </c>
      <c r="O41" s="33">
        <v>0.19</v>
      </c>
      <c r="P41" s="6">
        <v>3</v>
      </c>
      <c r="Q41" s="6">
        <v>3</v>
      </c>
    </row>
    <row r="42" spans="1:17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10.000000000000004</v>
      </c>
      <c r="J42" s="33">
        <v>7.64</v>
      </c>
      <c r="K42" s="33">
        <v>0.5</v>
      </c>
      <c r="L42" s="33">
        <v>0.47</v>
      </c>
      <c r="M42" s="33">
        <v>0.47</v>
      </c>
      <c r="N42" s="33">
        <v>0.46</v>
      </c>
      <c r="O42" s="33">
        <v>0.46</v>
      </c>
      <c r="P42" s="6">
        <v>10</v>
      </c>
      <c r="Q42" s="6">
        <v>10</v>
      </c>
    </row>
    <row r="43" spans="1:17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4</v>
      </c>
      <c r="H43" s="6">
        <v>11.5</v>
      </c>
      <c r="I43" s="31">
        <f t="shared" si="3"/>
        <v>10.000000000000004</v>
      </c>
      <c r="J43" s="33">
        <v>7.64</v>
      </c>
      <c r="K43" s="33">
        <v>0.5</v>
      </c>
      <c r="L43" s="33">
        <v>0.47</v>
      </c>
      <c r="M43" s="33">
        <v>0.47</v>
      </c>
      <c r="N43" s="33">
        <v>0.46</v>
      </c>
      <c r="O43" s="33">
        <v>0.46</v>
      </c>
      <c r="P43" s="6"/>
      <c r="Q43" s="6"/>
    </row>
    <row r="44" spans="1:17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H44" si="26">SUM(F45:F49)</f>
        <v>17.5</v>
      </c>
      <c r="G44" s="6">
        <f t="shared" si="26"/>
        <v>20</v>
      </c>
      <c r="H44" s="6">
        <f t="shared" si="26"/>
        <v>29.5</v>
      </c>
      <c r="I44" s="31">
        <f t="shared" si="3"/>
        <v>33</v>
      </c>
      <c r="J44" s="33">
        <f t="shared" ref="J44:Q44" si="27">SUM(J45:J49)</f>
        <v>25.2</v>
      </c>
      <c r="K44" s="33">
        <f t="shared" si="27"/>
        <v>1.66</v>
      </c>
      <c r="L44" s="33">
        <f t="shared" si="27"/>
        <v>1.54</v>
      </c>
      <c r="M44" s="33">
        <f t="shared" si="27"/>
        <v>1.55</v>
      </c>
      <c r="N44" s="33">
        <f t="shared" si="27"/>
        <v>1.53</v>
      </c>
      <c r="O44" s="33">
        <f t="shared" si="27"/>
        <v>1.52</v>
      </c>
      <c r="P44" s="6">
        <f t="shared" si="27"/>
        <v>43</v>
      </c>
      <c r="Q44" s="6">
        <f t="shared" si="27"/>
        <v>14.5</v>
      </c>
    </row>
    <row r="45" spans="1:17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4.5</v>
      </c>
      <c r="G45" s="6">
        <v>4.5</v>
      </c>
      <c r="H45" s="6">
        <v>4.5</v>
      </c>
      <c r="I45" s="31">
        <f t="shared" si="3"/>
        <v>4.5</v>
      </c>
      <c r="J45" s="33">
        <v>3.43</v>
      </c>
      <c r="K45" s="33">
        <v>0.23</v>
      </c>
      <c r="L45" s="33">
        <v>0.21</v>
      </c>
      <c r="M45" s="33">
        <v>0.21</v>
      </c>
      <c r="N45" s="33">
        <v>0.21</v>
      </c>
      <c r="O45" s="33">
        <v>0.21</v>
      </c>
      <c r="P45" s="6">
        <v>4.5</v>
      </c>
      <c r="Q45" s="6">
        <v>4.5</v>
      </c>
    </row>
    <row r="46" spans="1:17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6"/>
      <c r="Q46" s="6"/>
    </row>
    <row r="47" spans="1:17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6"/>
      <c r="Q47" s="6"/>
    </row>
    <row r="48" spans="1:17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6"/>
      <c r="Q48" s="6"/>
    </row>
    <row r="49" spans="1:17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13</v>
      </c>
      <c r="G49" s="6">
        <v>15.5</v>
      </c>
      <c r="H49" s="6">
        <v>25</v>
      </c>
      <c r="I49" s="31">
        <f t="shared" si="3"/>
        <v>28.5</v>
      </c>
      <c r="J49" s="33">
        <v>21.77</v>
      </c>
      <c r="K49" s="33">
        <v>1.43</v>
      </c>
      <c r="L49" s="33">
        <v>1.33</v>
      </c>
      <c r="M49" s="33">
        <v>1.34</v>
      </c>
      <c r="N49" s="33">
        <v>1.32</v>
      </c>
      <c r="O49" s="33">
        <v>1.31</v>
      </c>
      <c r="P49" s="6">
        <v>38.5</v>
      </c>
      <c r="Q49" s="6">
        <v>10</v>
      </c>
    </row>
    <row r="50" spans="1:17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>SUM(F51:F52)</f>
        <v>0</v>
      </c>
      <c r="G50" s="18">
        <f t="shared" ref="G50:Q50" si="28">SUM(G51:G52)</f>
        <v>0</v>
      </c>
      <c r="H50" s="18">
        <f t="shared" si="28"/>
        <v>0</v>
      </c>
      <c r="I50" s="31">
        <f t="shared" si="3"/>
        <v>0</v>
      </c>
      <c r="J50" s="32">
        <f t="shared" si="28"/>
        <v>0</v>
      </c>
      <c r="K50" s="32">
        <f t="shared" si="28"/>
        <v>0</v>
      </c>
      <c r="L50" s="32">
        <f t="shared" si="28"/>
        <v>0</v>
      </c>
      <c r="M50" s="32">
        <f t="shared" si="28"/>
        <v>0</v>
      </c>
      <c r="N50" s="32">
        <f t="shared" si="28"/>
        <v>0</v>
      </c>
      <c r="O50" s="32">
        <f t="shared" si="28"/>
        <v>0</v>
      </c>
      <c r="P50" s="18">
        <f t="shared" si="28"/>
        <v>0</v>
      </c>
      <c r="Q50" s="18">
        <f t="shared" si="28"/>
        <v>0</v>
      </c>
    </row>
    <row r="51" spans="1:17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6"/>
      <c r="Q51" s="6"/>
    </row>
    <row r="52" spans="1:17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6"/>
      <c r="Q52" s="6"/>
    </row>
    <row r="53" spans="1:17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H53" si="29">SUM(F54:F56)</f>
        <v>3460</v>
      </c>
      <c r="G53" s="18">
        <f t="shared" si="29"/>
        <v>3560</v>
      </c>
      <c r="H53" s="18">
        <f t="shared" si="29"/>
        <v>4052</v>
      </c>
      <c r="I53" s="31">
        <f t="shared" si="3"/>
        <v>4317</v>
      </c>
      <c r="J53" s="32">
        <f t="shared" ref="J53:Q53" si="30">SUM(J54:J56)</f>
        <v>3296.79</v>
      </c>
      <c r="K53" s="32">
        <f t="shared" si="30"/>
        <v>216.14</v>
      </c>
      <c r="L53" s="32">
        <f t="shared" si="30"/>
        <v>201.99</v>
      </c>
      <c r="M53" s="32">
        <f t="shared" si="30"/>
        <v>203.87</v>
      </c>
      <c r="N53" s="32">
        <f t="shared" si="30"/>
        <v>199.15</v>
      </c>
      <c r="O53" s="32">
        <f t="shared" si="30"/>
        <v>199.06</v>
      </c>
      <c r="P53" s="18">
        <f t="shared" si="30"/>
        <v>3570</v>
      </c>
      <c r="Q53" s="18">
        <f t="shared" si="30"/>
        <v>5380</v>
      </c>
    </row>
    <row r="54" spans="1:17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3460</v>
      </c>
      <c r="G54" s="6">
        <v>3560</v>
      </c>
      <c r="H54" s="6">
        <v>4052</v>
      </c>
      <c r="I54" s="31">
        <f t="shared" si="3"/>
        <v>4317</v>
      </c>
      <c r="J54" s="33">
        <v>3296.79</v>
      </c>
      <c r="K54" s="33">
        <v>216.14</v>
      </c>
      <c r="L54" s="33">
        <v>201.99</v>
      </c>
      <c r="M54" s="33">
        <v>203.87</v>
      </c>
      <c r="N54" s="33">
        <v>199.15</v>
      </c>
      <c r="O54" s="33">
        <v>199.06</v>
      </c>
      <c r="P54" s="6">
        <v>3570</v>
      </c>
      <c r="Q54" s="6">
        <v>5380</v>
      </c>
    </row>
    <row r="55" spans="1:17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6"/>
      <c r="Q55" s="6"/>
    </row>
    <row r="56" spans="1:17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6"/>
      <c r="Q56" s="6"/>
    </row>
    <row r="57" spans="1:17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Q57" si="31">F58</f>
        <v>0</v>
      </c>
      <c r="G57" s="18">
        <f t="shared" si="31"/>
        <v>0</v>
      </c>
      <c r="H57" s="18">
        <f t="shared" si="31"/>
        <v>0</v>
      </c>
      <c r="I57" s="31">
        <f t="shared" si="3"/>
        <v>0</v>
      </c>
      <c r="J57" s="32">
        <f t="shared" si="31"/>
        <v>0</v>
      </c>
      <c r="K57" s="32">
        <f t="shared" si="31"/>
        <v>0</v>
      </c>
      <c r="L57" s="32">
        <f t="shared" si="31"/>
        <v>0</v>
      </c>
      <c r="M57" s="32">
        <f t="shared" si="31"/>
        <v>0</v>
      </c>
      <c r="N57" s="32">
        <f t="shared" si="31"/>
        <v>0</v>
      </c>
      <c r="O57" s="32">
        <f t="shared" si="31"/>
        <v>0</v>
      </c>
      <c r="P57" s="18">
        <f t="shared" si="31"/>
        <v>0</v>
      </c>
      <c r="Q57" s="18">
        <f t="shared" si="31"/>
        <v>0</v>
      </c>
    </row>
    <row r="58" spans="1:17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6"/>
      <c r="Q58" s="6"/>
    </row>
    <row r="59" spans="1:17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Q59" si="32">F60</f>
        <v>0</v>
      </c>
      <c r="G59" s="18">
        <f t="shared" si="32"/>
        <v>0</v>
      </c>
      <c r="H59" s="18">
        <f t="shared" si="32"/>
        <v>0</v>
      </c>
      <c r="I59" s="31">
        <f t="shared" si="3"/>
        <v>0</v>
      </c>
      <c r="J59" s="32">
        <f t="shared" si="32"/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18">
        <f t="shared" si="32"/>
        <v>0</v>
      </c>
      <c r="Q59" s="18">
        <f t="shared" si="32"/>
        <v>0</v>
      </c>
    </row>
    <row r="60" spans="1:17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H60" si="33">F61+F63</f>
        <v>0</v>
      </c>
      <c r="G60" s="18">
        <f t="shared" si="33"/>
        <v>0</v>
      </c>
      <c r="H60" s="18">
        <f t="shared" si="33"/>
        <v>0</v>
      </c>
      <c r="I60" s="31">
        <f t="shared" si="3"/>
        <v>0</v>
      </c>
      <c r="J60" s="32">
        <f t="shared" ref="J60:Q60" si="34">J61+J63</f>
        <v>0</v>
      </c>
      <c r="K60" s="32">
        <f t="shared" si="34"/>
        <v>0</v>
      </c>
      <c r="L60" s="32">
        <f t="shared" si="34"/>
        <v>0</v>
      </c>
      <c r="M60" s="32">
        <f t="shared" si="34"/>
        <v>0</v>
      </c>
      <c r="N60" s="32">
        <f t="shared" si="34"/>
        <v>0</v>
      </c>
      <c r="O60" s="32">
        <f t="shared" si="34"/>
        <v>0</v>
      </c>
      <c r="P60" s="18">
        <f t="shared" si="34"/>
        <v>0</v>
      </c>
      <c r="Q60" s="18">
        <f t="shared" si="34"/>
        <v>0</v>
      </c>
    </row>
    <row r="61" spans="1:17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Q61" si="35">F62</f>
        <v>0</v>
      </c>
      <c r="G61" s="18">
        <f t="shared" si="35"/>
        <v>0</v>
      </c>
      <c r="H61" s="18">
        <f t="shared" si="35"/>
        <v>0</v>
      </c>
      <c r="I61" s="31">
        <f t="shared" si="3"/>
        <v>0</v>
      </c>
      <c r="J61" s="32">
        <f t="shared" si="35"/>
        <v>0</v>
      </c>
      <c r="K61" s="32">
        <f t="shared" si="35"/>
        <v>0</v>
      </c>
      <c r="L61" s="32">
        <f t="shared" si="35"/>
        <v>0</v>
      </c>
      <c r="M61" s="32">
        <f t="shared" si="35"/>
        <v>0</v>
      </c>
      <c r="N61" s="32">
        <f t="shared" si="35"/>
        <v>0</v>
      </c>
      <c r="O61" s="32">
        <f t="shared" si="35"/>
        <v>0</v>
      </c>
      <c r="P61" s="18">
        <f t="shared" si="35"/>
        <v>0</v>
      </c>
      <c r="Q61" s="18">
        <f t="shared" si="35"/>
        <v>0</v>
      </c>
    </row>
    <row r="62" spans="1:17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6"/>
      <c r="Q62" s="6"/>
    </row>
    <row r="63" spans="1:17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18"/>
      <c r="Q63" s="18"/>
    </row>
    <row r="64" spans="1:17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H64" si="36">F65+F71</f>
        <v>0</v>
      </c>
      <c r="G64" s="18">
        <f t="shared" si="36"/>
        <v>0</v>
      </c>
      <c r="H64" s="18">
        <f t="shared" si="36"/>
        <v>0</v>
      </c>
      <c r="I64" s="31">
        <f t="shared" si="3"/>
        <v>0</v>
      </c>
      <c r="J64" s="32">
        <f t="shared" ref="J64:Q64" si="37">J65+J71</f>
        <v>0</v>
      </c>
      <c r="K64" s="32">
        <f t="shared" si="37"/>
        <v>0</v>
      </c>
      <c r="L64" s="32">
        <f t="shared" si="37"/>
        <v>0</v>
      </c>
      <c r="M64" s="32">
        <f t="shared" si="37"/>
        <v>0</v>
      </c>
      <c r="N64" s="32">
        <f t="shared" si="37"/>
        <v>0</v>
      </c>
      <c r="O64" s="32">
        <f t="shared" si="37"/>
        <v>0</v>
      </c>
      <c r="P64" s="18">
        <f t="shared" si="37"/>
        <v>0</v>
      </c>
      <c r="Q64" s="18">
        <f t="shared" si="37"/>
        <v>0</v>
      </c>
    </row>
    <row r="65" spans="1:17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H65" si="38">F66+F69</f>
        <v>0</v>
      </c>
      <c r="G65" s="18">
        <f t="shared" si="38"/>
        <v>0</v>
      </c>
      <c r="H65" s="18">
        <f t="shared" si="38"/>
        <v>0</v>
      </c>
      <c r="I65" s="31">
        <f t="shared" si="3"/>
        <v>0</v>
      </c>
      <c r="J65" s="32">
        <f t="shared" ref="J65:Q65" si="39">J66+J69</f>
        <v>0</v>
      </c>
      <c r="K65" s="32">
        <f t="shared" si="39"/>
        <v>0</v>
      </c>
      <c r="L65" s="32">
        <f t="shared" si="39"/>
        <v>0</v>
      </c>
      <c r="M65" s="32">
        <f t="shared" si="39"/>
        <v>0</v>
      </c>
      <c r="N65" s="32">
        <f t="shared" si="39"/>
        <v>0</v>
      </c>
      <c r="O65" s="32">
        <f t="shared" si="39"/>
        <v>0</v>
      </c>
      <c r="P65" s="18">
        <f t="shared" si="39"/>
        <v>0</v>
      </c>
      <c r="Q65" s="18">
        <f t="shared" si="39"/>
        <v>0</v>
      </c>
    </row>
    <row r="66" spans="1:17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Q67" si="40">F67</f>
        <v>0</v>
      </c>
      <c r="G66" s="18">
        <f t="shared" si="40"/>
        <v>0</v>
      </c>
      <c r="H66" s="18">
        <f t="shared" si="40"/>
        <v>0</v>
      </c>
      <c r="I66" s="31">
        <f t="shared" si="3"/>
        <v>0</v>
      </c>
      <c r="J66" s="32">
        <f t="shared" si="40"/>
        <v>0</v>
      </c>
      <c r="K66" s="32">
        <f t="shared" si="40"/>
        <v>0</v>
      </c>
      <c r="L66" s="32">
        <f t="shared" si="40"/>
        <v>0</v>
      </c>
      <c r="M66" s="32">
        <f t="shared" si="40"/>
        <v>0</v>
      </c>
      <c r="N66" s="32">
        <f t="shared" si="40"/>
        <v>0</v>
      </c>
      <c r="O66" s="32">
        <f t="shared" si="40"/>
        <v>0</v>
      </c>
      <c r="P66" s="18">
        <f t="shared" si="40"/>
        <v>0</v>
      </c>
      <c r="Q66" s="18">
        <f t="shared" si="40"/>
        <v>0</v>
      </c>
    </row>
    <row r="67" spans="1:17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40"/>
        <v>0</v>
      </c>
      <c r="G67" s="18">
        <f t="shared" si="40"/>
        <v>0</v>
      </c>
      <c r="H67" s="18">
        <f t="shared" si="40"/>
        <v>0</v>
      </c>
      <c r="I67" s="31">
        <f t="shared" si="3"/>
        <v>0</v>
      </c>
      <c r="J67" s="32">
        <f t="shared" si="40"/>
        <v>0</v>
      </c>
      <c r="K67" s="32">
        <f t="shared" si="40"/>
        <v>0</v>
      </c>
      <c r="L67" s="32">
        <f t="shared" si="40"/>
        <v>0</v>
      </c>
      <c r="M67" s="32">
        <f t="shared" si="40"/>
        <v>0</v>
      </c>
      <c r="N67" s="32">
        <f t="shared" si="40"/>
        <v>0</v>
      </c>
      <c r="O67" s="32">
        <f t="shared" si="40"/>
        <v>0</v>
      </c>
      <c r="P67" s="18">
        <f t="shared" si="40"/>
        <v>0</v>
      </c>
      <c r="Q67" s="18">
        <f t="shared" si="40"/>
        <v>0</v>
      </c>
    </row>
    <row r="68" spans="1:17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6"/>
      <c r="Q68" s="6"/>
    </row>
    <row r="69" spans="1:17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Q69" si="41">F70</f>
        <v>0</v>
      </c>
      <c r="G69" s="18">
        <f t="shared" si="41"/>
        <v>0</v>
      </c>
      <c r="H69" s="18">
        <f t="shared" si="41"/>
        <v>0</v>
      </c>
      <c r="I69" s="31">
        <f t="shared" si="3"/>
        <v>0</v>
      </c>
      <c r="J69" s="32">
        <f t="shared" si="41"/>
        <v>0</v>
      </c>
      <c r="K69" s="32">
        <f t="shared" si="41"/>
        <v>0</v>
      </c>
      <c r="L69" s="32">
        <f t="shared" si="41"/>
        <v>0</v>
      </c>
      <c r="M69" s="32">
        <f t="shared" si="41"/>
        <v>0</v>
      </c>
      <c r="N69" s="32">
        <f t="shared" si="41"/>
        <v>0</v>
      </c>
      <c r="O69" s="32">
        <f t="shared" si="41"/>
        <v>0</v>
      </c>
      <c r="P69" s="18">
        <f t="shared" si="41"/>
        <v>0</v>
      </c>
      <c r="Q69" s="18">
        <f t="shared" si="41"/>
        <v>0</v>
      </c>
    </row>
    <row r="70" spans="1:17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6"/>
      <c r="Q70" s="6"/>
    </row>
    <row r="71" spans="1:17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Q71" si="42">F72</f>
        <v>0</v>
      </c>
      <c r="G71" s="18">
        <f t="shared" si="42"/>
        <v>0</v>
      </c>
      <c r="H71" s="18">
        <f t="shared" si="42"/>
        <v>0</v>
      </c>
      <c r="I71" s="31">
        <f t="shared" si="3"/>
        <v>0</v>
      </c>
      <c r="J71" s="32">
        <f t="shared" si="42"/>
        <v>0</v>
      </c>
      <c r="K71" s="32">
        <f t="shared" si="42"/>
        <v>0</v>
      </c>
      <c r="L71" s="32">
        <f t="shared" si="42"/>
        <v>0</v>
      </c>
      <c r="M71" s="32">
        <f t="shared" si="42"/>
        <v>0</v>
      </c>
      <c r="N71" s="32">
        <f t="shared" si="42"/>
        <v>0</v>
      </c>
      <c r="O71" s="32">
        <f t="shared" si="42"/>
        <v>0</v>
      </c>
      <c r="P71" s="18">
        <f t="shared" si="42"/>
        <v>0</v>
      </c>
      <c r="Q71" s="18">
        <f t="shared" si="42"/>
        <v>0</v>
      </c>
    </row>
    <row r="72" spans="1:17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43">SUM(J72:O72)</f>
        <v>0</v>
      </c>
      <c r="J72" s="32"/>
      <c r="K72" s="32"/>
      <c r="L72" s="32"/>
      <c r="M72" s="32"/>
      <c r="N72" s="32"/>
      <c r="O72" s="32"/>
      <c r="P72" s="18"/>
      <c r="Q72" s="18"/>
    </row>
    <row r="73" spans="1:17" ht="21.75" x14ac:dyDescent="0.65">
      <c r="A73" s="1"/>
      <c r="B73" s="1"/>
      <c r="C73" s="1"/>
      <c r="D73" s="1"/>
      <c r="E73" s="1"/>
    </row>
    <row r="74" spans="1:17" ht="21.75" x14ac:dyDescent="0.65">
      <c r="A74" s="1"/>
      <c r="B74" s="1"/>
      <c r="C74" s="1"/>
      <c r="D74" s="1"/>
      <c r="E74" s="1"/>
    </row>
    <row r="75" spans="1:17" ht="21.75" x14ac:dyDescent="0.65">
      <c r="A75" s="1"/>
      <c r="B75" s="1"/>
      <c r="C75" s="1"/>
      <c r="D75" s="1"/>
      <c r="E75" s="1"/>
    </row>
    <row r="76" spans="1:17" ht="21.75" x14ac:dyDescent="0.65">
      <c r="A76" s="1"/>
      <c r="B76" s="1"/>
      <c r="C76" s="1"/>
      <c r="D76" s="1"/>
      <c r="E76" s="1"/>
    </row>
    <row r="77" spans="1:17" ht="21.75" x14ac:dyDescent="0.65">
      <c r="A77" s="1"/>
      <c r="B77" s="1"/>
      <c r="C77" s="1"/>
      <c r="D77" s="1"/>
      <c r="E77" s="1"/>
    </row>
    <row r="78" spans="1:17" ht="21.75" x14ac:dyDescent="0.65">
      <c r="A78" s="1"/>
      <c r="B78" s="1"/>
      <c r="C78" s="1"/>
      <c r="D78" s="1"/>
      <c r="E78" s="1"/>
    </row>
    <row r="79" spans="1:17" ht="21.75" x14ac:dyDescent="0.65">
      <c r="A79" s="1"/>
      <c r="B79" s="1"/>
      <c r="C79" s="1"/>
      <c r="D79" s="1"/>
      <c r="E79" s="1"/>
    </row>
    <row r="80" spans="1:17" ht="21.75" x14ac:dyDescent="0.65">
      <c r="A80" s="1"/>
      <c r="B80" s="1"/>
      <c r="C80" s="1"/>
      <c r="D80" s="1"/>
      <c r="E80" s="1"/>
    </row>
    <row r="81" spans="1:5" ht="21.75" x14ac:dyDescent="0.65">
      <c r="A81" s="1"/>
      <c r="B81" s="1"/>
      <c r="C81" s="1"/>
      <c r="D81" s="1"/>
      <c r="E81" s="1"/>
    </row>
    <row r="82" spans="1:5" ht="21.75" x14ac:dyDescent="0.65">
      <c r="A82" s="1"/>
      <c r="B82" s="1"/>
      <c r="C82" s="1"/>
      <c r="D82" s="1"/>
      <c r="E82" s="1"/>
    </row>
    <row r="83" spans="1:5" ht="21.75" x14ac:dyDescent="0.65">
      <c r="A83" s="1"/>
      <c r="B83" s="1"/>
      <c r="C83" s="1"/>
      <c r="D83" s="1"/>
      <c r="E83" s="1"/>
    </row>
    <row r="84" spans="1:5" ht="21.75" x14ac:dyDescent="0.65">
      <c r="A84" s="1"/>
      <c r="B84" s="1"/>
      <c r="C84" s="1"/>
      <c r="D84" s="1"/>
      <c r="E84" s="1"/>
    </row>
    <row r="85" spans="1:5" ht="21.75" x14ac:dyDescent="0.65">
      <c r="A85" s="1"/>
      <c r="B85" s="1"/>
      <c r="C85" s="1"/>
      <c r="D85" s="1"/>
      <c r="E85" s="1"/>
    </row>
    <row r="86" spans="1:5" ht="21.75" x14ac:dyDescent="0.65">
      <c r="A86" s="1"/>
      <c r="B86" s="1"/>
      <c r="C86" s="1"/>
      <c r="D86" s="1"/>
      <c r="E86" s="1"/>
    </row>
    <row r="87" spans="1:5" ht="21.75" x14ac:dyDescent="0.65">
      <c r="A87" s="1"/>
      <c r="B87" s="1"/>
      <c r="C87" s="1"/>
      <c r="D87" s="1"/>
      <c r="E87" s="1"/>
    </row>
    <row r="88" spans="1:5" ht="21.75" x14ac:dyDescent="0.65">
      <c r="A88" s="1"/>
      <c r="B88" s="1"/>
      <c r="C88" s="1"/>
      <c r="D88" s="1"/>
      <c r="E88" s="1"/>
    </row>
    <row r="89" spans="1:5" ht="21.75" x14ac:dyDescent="0.65">
      <c r="A89" s="1"/>
      <c r="B89" s="1"/>
      <c r="C89" s="1"/>
      <c r="D89" s="1"/>
      <c r="E89" s="1"/>
    </row>
    <row r="90" spans="1:5" ht="21.75" x14ac:dyDescent="0.65">
      <c r="A90" s="1"/>
      <c r="B90" s="1"/>
      <c r="C90" s="1"/>
      <c r="D90" s="1"/>
      <c r="E90" s="1"/>
    </row>
    <row r="91" spans="1:5" ht="21.75" x14ac:dyDescent="0.65">
      <c r="A91" s="1"/>
      <c r="B91" s="1"/>
      <c r="C91" s="1"/>
      <c r="D91" s="1"/>
      <c r="E91" s="1"/>
    </row>
    <row r="92" spans="1:5" ht="21.75" x14ac:dyDescent="0.65">
      <c r="A92" s="1"/>
      <c r="B92" s="1"/>
      <c r="C92" s="1"/>
      <c r="D92" s="1"/>
      <c r="E92" s="1"/>
    </row>
    <row r="93" spans="1:5" ht="21.75" x14ac:dyDescent="0.65">
      <c r="A93" s="1"/>
      <c r="B93" s="1"/>
      <c r="C93" s="1"/>
      <c r="D93" s="1"/>
      <c r="E93" s="1"/>
    </row>
    <row r="94" spans="1:5" ht="21.75" x14ac:dyDescent="0.65">
      <c r="A94" s="1"/>
      <c r="B94" s="1"/>
      <c r="C94" s="1"/>
      <c r="D94" s="1"/>
      <c r="E94" s="1"/>
    </row>
    <row r="95" spans="1:5" ht="21.75" x14ac:dyDescent="0.65">
      <c r="A95" s="1"/>
      <c r="B95" s="1"/>
      <c r="C95" s="1"/>
      <c r="D95" s="1"/>
      <c r="E95" s="1"/>
    </row>
    <row r="96" spans="1:5" ht="21.75" x14ac:dyDescent="0.65">
      <c r="A96" s="1"/>
      <c r="B96" s="1"/>
      <c r="C96" s="1"/>
      <c r="D96" s="1"/>
      <c r="E96" s="1"/>
    </row>
    <row r="97" spans="1:5" ht="21.75" x14ac:dyDescent="0.65">
      <c r="A97" s="1"/>
      <c r="B97" s="1"/>
      <c r="C97" s="1"/>
      <c r="D97" s="1"/>
      <c r="E97" s="1"/>
    </row>
    <row r="98" spans="1:5" ht="21.75" x14ac:dyDescent="0.65">
      <c r="A98" s="1"/>
      <c r="B98" s="1"/>
      <c r="C98" s="1"/>
      <c r="D98" s="1"/>
      <c r="E98" s="1"/>
    </row>
    <row r="99" spans="1:5" ht="21.75" x14ac:dyDescent="0.65">
      <c r="A99" s="1"/>
      <c r="B99" s="1"/>
      <c r="C99" s="1"/>
      <c r="D99" s="1"/>
      <c r="E99" s="1"/>
    </row>
    <row r="100" spans="1:5" ht="21.75" x14ac:dyDescent="0.65">
      <c r="A100" s="1"/>
      <c r="B100" s="1"/>
      <c r="C100" s="1"/>
      <c r="D100" s="1"/>
      <c r="E100" s="1"/>
    </row>
    <row r="101" spans="1:5" ht="21.75" x14ac:dyDescent="0.65">
      <c r="A101" s="1"/>
      <c r="B101" s="1"/>
      <c r="C101" s="1"/>
      <c r="D101" s="1"/>
      <c r="E101" s="1"/>
    </row>
    <row r="102" spans="1:5" ht="21.75" x14ac:dyDescent="0.65">
      <c r="A102" s="1"/>
      <c r="B102" s="1"/>
      <c r="C102" s="1"/>
      <c r="D102" s="1"/>
      <c r="E102" s="1"/>
    </row>
    <row r="103" spans="1:5" ht="21.75" x14ac:dyDescent="0.65">
      <c r="A103" s="1"/>
      <c r="B103" s="1"/>
      <c r="C103" s="1"/>
      <c r="D103" s="1"/>
      <c r="E103" s="1"/>
    </row>
    <row r="104" spans="1:5" ht="21.75" x14ac:dyDescent="0.65">
      <c r="A104" s="1"/>
      <c r="B104" s="1"/>
      <c r="C104" s="1"/>
      <c r="D104" s="1"/>
      <c r="E104" s="1"/>
    </row>
    <row r="105" spans="1:5" ht="21.75" x14ac:dyDescent="0.65">
      <c r="A105" s="1"/>
      <c r="B105" s="1"/>
      <c r="C105" s="1"/>
      <c r="D105" s="1"/>
      <c r="E105" s="1"/>
    </row>
    <row r="106" spans="1:5" ht="21.75" x14ac:dyDescent="0.65">
      <c r="A106" s="1"/>
      <c r="B106" s="1"/>
      <c r="C106" s="1"/>
      <c r="D106" s="1"/>
      <c r="E106" s="1"/>
    </row>
    <row r="107" spans="1:5" ht="21.75" x14ac:dyDescent="0.65">
      <c r="A107" s="1"/>
      <c r="B107" s="1"/>
      <c r="C107" s="1"/>
      <c r="D107" s="1"/>
      <c r="E107" s="1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S72"/>
  <sheetViews>
    <sheetView zoomScaleNormal="100" workbookViewId="0">
      <pane xSplit="4" ySplit="10" topLeftCell="E63" activePane="bottomRight" state="frozen"/>
      <selection pane="topRight" activeCell="E1" sqref="E1"/>
      <selection pane="bottomLeft" activeCell="A11" sqref="A11"/>
      <selection pane="bottomRight" activeCell="T7" sqref="T7"/>
    </sheetView>
  </sheetViews>
  <sheetFormatPr defaultColWidth="8.85546875" defaultRowHeight="15" outlineLevelCol="1" x14ac:dyDescent="0.25"/>
  <cols>
    <col min="1" max="3" width="7.140625" customWidth="1"/>
    <col min="4" max="4" width="39.28515625" customWidth="1"/>
    <col min="5" max="5" width="50.42578125" customWidth="1"/>
    <col min="6" max="7" width="12" customWidth="1"/>
    <col min="8" max="8" width="12.28515625" customWidth="1"/>
    <col min="9" max="9" width="9.85546875" style="26" bestFit="1" customWidth="1"/>
    <col min="10" max="10" width="15.85546875" style="26" hidden="1" customWidth="1" outlineLevel="1"/>
    <col min="11" max="11" width="15.140625" style="26" hidden="1" customWidth="1" outlineLevel="1"/>
    <col min="12" max="19" width="9.28515625" style="26" hidden="1" customWidth="1" outlineLevel="1"/>
    <col min="20" max="20" width="9.7109375" style="26" bestFit="1" customWidth="1" collapsed="1"/>
    <col min="21" max="21" width="14.7109375" style="26" hidden="1" customWidth="1" outlineLevel="1"/>
    <col min="22" max="22" width="13.85546875" style="26" hidden="1" customWidth="1" outlineLevel="1"/>
    <col min="23" max="23" width="13.28515625" style="26" hidden="1" customWidth="1" outlineLevel="1"/>
    <col min="24" max="25" width="15.28515625" style="26" hidden="1" customWidth="1" outlineLevel="1"/>
    <col min="26" max="30" width="9.140625" style="26" hidden="1" customWidth="1" outlineLevel="1"/>
    <col min="31" max="31" width="10" style="26" hidden="1" customWidth="1" outlineLevel="1"/>
    <col min="32" max="32" width="11.42578125" bestFit="1" customWidth="1" collapsed="1"/>
    <col min="33" max="33" width="13" hidden="1" customWidth="1" outlineLevel="1"/>
    <col min="34" max="34" width="16.7109375" hidden="1" customWidth="1" outlineLevel="1"/>
    <col min="35" max="35" width="10.28515625" hidden="1" customWidth="1" outlineLevel="1"/>
    <col min="36" max="43" width="10.140625" hidden="1" customWidth="1" outlineLevel="1"/>
    <col min="44" max="44" width="11.42578125" hidden="1" customWidth="1" outlineLevel="1"/>
    <col min="45" max="45" width="8.85546875" collapsed="1"/>
  </cols>
  <sheetData>
    <row r="1" spans="1:44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44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44" ht="24.75" x14ac:dyDescent="0.75">
      <c r="A3" s="3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44" ht="24.75" x14ac:dyDescent="0.75">
      <c r="A4" s="3" t="s">
        <v>102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44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7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44" ht="90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4" t="s">
        <v>162</v>
      </c>
      <c r="K6" s="24" t="s">
        <v>163</v>
      </c>
      <c r="L6" s="24" t="s">
        <v>164</v>
      </c>
      <c r="M6" s="24" t="s">
        <v>165</v>
      </c>
      <c r="N6" s="24" t="s">
        <v>166</v>
      </c>
      <c r="O6" s="24" t="s">
        <v>167</v>
      </c>
      <c r="P6" s="24" t="s">
        <v>168</v>
      </c>
      <c r="Q6" s="24" t="s">
        <v>169</v>
      </c>
      <c r="R6" s="24" t="s">
        <v>170</v>
      </c>
      <c r="S6" s="24" t="s">
        <v>171</v>
      </c>
      <c r="T6" s="16">
        <v>2013</v>
      </c>
      <c r="U6" s="24" t="s">
        <v>162</v>
      </c>
      <c r="V6" s="24" t="s">
        <v>163</v>
      </c>
      <c r="W6" s="24" t="s">
        <v>164</v>
      </c>
      <c r="X6" s="24" t="s">
        <v>168</v>
      </c>
      <c r="Y6" s="24" t="s">
        <v>165</v>
      </c>
      <c r="Z6" s="24" t="s">
        <v>169</v>
      </c>
      <c r="AA6" s="24" t="s">
        <v>166</v>
      </c>
      <c r="AB6" s="24" t="s">
        <v>167</v>
      </c>
      <c r="AC6" s="24" t="s">
        <v>170</v>
      </c>
      <c r="AD6" s="24" t="s">
        <v>171</v>
      </c>
      <c r="AE6" s="24" t="s">
        <v>358</v>
      </c>
      <c r="AF6" s="16">
        <v>2014</v>
      </c>
      <c r="AG6" s="24" t="s">
        <v>162</v>
      </c>
      <c r="AH6" s="24" t="s">
        <v>369</v>
      </c>
      <c r="AI6" s="24" t="s">
        <v>163</v>
      </c>
      <c r="AJ6" s="24" t="s">
        <v>164</v>
      </c>
      <c r="AK6" s="24" t="s">
        <v>168</v>
      </c>
      <c r="AL6" s="24" t="s">
        <v>165</v>
      </c>
      <c r="AM6" s="24" t="s">
        <v>169</v>
      </c>
      <c r="AN6" s="24" t="s">
        <v>166</v>
      </c>
      <c r="AO6" s="24" t="s">
        <v>167</v>
      </c>
      <c r="AP6" s="24" t="s">
        <v>170</v>
      </c>
      <c r="AQ6" s="24" t="s">
        <v>171</v>
      </c>
      <c r="AR6" s="24" t="s">
        <v>358</v>
      </c>
    </row>
    <row r="7" spans="1:44" s="2" customFormat="1" ht="21.75" x14ac:dyDescent="0.65">
      <c r="A7" s="65" t="s">
        <v>4</v>
      </c>
      <c r="B7" s="65"/>
      <c r="C7" s="65"/>
      <c r="D7" s="65"/>
      <c r="E7" s="17" t="s">
        <v>118</v>
      </c>
      <c r="F7" s="18">
        <f>F8+F64</f>
        <v>241000</v>
      </c>
      <c r="G7" s="18">
        <f>G8+G64</f>
        <v>168500</v>
      </c>
      <c r="H7" s="18">
        <f>H8+H64</f>
        <v>205768</v>
      </c>
      <c r="I7" s="31">
        <f>SUM(J7:S7)</f>
        <v>265570</v>
      </c>
      <c r="J7" s="32">
        <f t="shared" ref="J7:S7" si="0">J8+J64</f>
        <v>260949.19999999995</v>
      </c>
      <c r="K7" s="32">
        <f t="shared" si="0"/>
        <v>611.29999999999995</v>
      </c>
      <c r="L7" s="32">
        <f t="shared" si="0"/>
        <v>522.4</v>
      </c>
      <c r="M7" s="32">
        <f t="shared" si="0"/>
        <v>504.09999999999997</v>
      </c>
      <c r="N7" s="32">
        <f t="shared" si="0"/>
        <v>502.4</v>
      </c>
      <c r="O7" s="32">
        <f t="shared" si="0"/>
        <v>500.2</v>
      </c>
      <c r="P7" s="32">
        <f t="shared" si="0"/>
        <v>554.4</v>
      </c>
      <c r="Q7" s="32">
        <f t="shared" si="0"/>
        <v>515.30000000000007</v>
      </c>
      <c r="R7" s="32">
        <f t="shared" si="0"/>
        <v>395.40000000000003</v>
      </c>
      <c r="S7" s="32">
        <f t="shared" si="0"/>
        <v>515.30000000000007</v>
      </c>
      <c r="T7" s="25">
        <f>SUM(U7:AE7)</f>
        <v>405355</v>
      </c>
      <c r="U7" s="18">
        <f t="shared" ref="U7:AE7" si="1">U8+U64</f>
        <v>365137</v>
      </c>
      <c r="V7" s="18">
        <f t="shared" si="1"/>
        <v>2603</v>
      </c>
      <c r="W7" s="18">
        <f t="shared" si="1"/>
        <v>2487</v>
      </c>
      <c r="X7" s="18">
        <f t="shared" si="1"/>
        <v>2514</v>
      </c>
      <c r="Y7" s="18">
        <f t="shared" si="1"/>
        <v>2432</v>
      </c>
      <c r="Z7" s="18">
        <f t="shared" si="1"/>
        <v>2350</v>
      </c>
      <c r="AA7" s="18">
        <f t="shared" si="1"/>
        <v>2536</v>
      </c>
      <c r="AB7" s="18">
        <f t="shared" si="1"/>
        <v>2430</v>
      </c>
      <c r="AC7" s="18">
        <f t="shared" si="1"/>
        <v>2400</v>
      </c>
      <c r="AD7" s="18">
        <f t="shared" si="1"/>
        <v>2450</v>
      </c>
      <c r="AE7" s="18">
        <f t="shared" si="1"/>
        <v>18016</v>
      </c>
      <c r="AF7" s="32">
        <f>SUM(AG7, AH7, AR7)</f>
        <v>519492.1</v>
      </c>
      <c r="AG7" s="32">
        <f t="shared" ref="AG7:AR7" si="2">AG8+AG64</f>
        <v>458840.05</v>
      </c>
      <c r="AH7" s="32">
        <f>SUM(AI7:AQ7)</f>
        <v>45000</v>
      </c>
      <c r="AI7" s="32">
        <f t="shared" si="2"/>
        <v>5000</v>
      </c>
      <c r="AJ7" s="32">
        <f t="shared" si="2"/>
        <v>5000</v>
      </c>
      <c r="AK7" s="32">
        <f t="shared" si="2"/>
        <v>5000</v>
      </c>
      <c r="AL7" s="32">
        <f t="shared" si="2"/>
        <v>5000</v>
      </c>
      <c r="AM7" s="32">
        <f t="shared" si="2"/>
        <v>5000</v>
      </c>
      <c r="AN7" s="32">
        <f t="shared" si="2"/>
        <v>5000</v>
      </c>
      <c r="AO7" s="32">
        <f t="shared" si="2"/>
        <v>5000</v>
      </c>
      <c r="AP7" s="32">
        <f t="shared" si="2"/>
        <v>5000</v>
      </c>
      <c r="AQ7" s="32">
        <f t="shared" si="2"/>
        <v>5000</v>
      </c>
      <c r="AR7" s="32">
        <f t="shared" si="2"/>
        <v>15652.05</v>
      </c>
    </row>
    <row r="8" spans="1:44" s="2" customFormat="1" ht="21.75" x14ac:dyDescent="0.65">
      <c r="A8" s="65" t="s">
        <v>111</v>
      </c>
      <c r="B8" s="65"/>
      <c r="C8" s="65"/>
      <c r="D8" s="65"/>
      <c r="E8" s="17" t="s">
        <v>58</v>
      </c>
      <c r="F8" s="18">
        <f>F9+F59</f>
        <v>241000</v>
      </c>
      <c r="G8" s="18">
        <f>G9+G59</f>
        <v>168500</v>
      </c>
      <c r="H8" s="18">
        <f>H9+H59</f>
        <v>205768</v>
      </c>
      <c r="I8" s="31">
        <f t="shared" ref="I8:I72" si="3">SUM(J8:S8)</f>
        <v>265570</v>
      </c>
      <c r="J8" s="32">
        <f t="shared" ref="J8:S8" si="4">J9+J59</f>
        <v>260949.19999999995</v>
      </c>
      <c r="K8" s="32">
        <f t="shared" si="4"/>
        <v>611.29999999999995</v>
      </c>
      <c r="L8" s="32">
        <f t="shared" si="4"/>
        <v>522.4</v>
      </c>
      <c r="M8" s="32">
        <f t="shared" si="4"/>
        <v>504.09999999999997</v>
      </c>
      <c r="N8" s="32">
        <f t="shared" si="4"/>
        <v>502.4</v>
      </c>
      <c r="O8" s="32">
        <f t="shared" si="4"/>
        <v>500.2</v>
      </c>
      <c r="P8" s="32">
        <f t="shared" si="4"/>
        <v>554.4</v>
      </c>
      <c r="Q8" s="32">
        <f t="shared" si="4"/>
        <v>515.30000000000007</v>
      </c>
      <c r="R8" s="32">
        <f t="shared" si="4"/>
        <v>395.40000000000003</v>
      </c>
      <c r="S8" s="32">
        <f t="shared" si="4"/>
        <v>515.30000000000007</v>
      </c>
      <c r="T8" s="25">
        <f t="shared" ref="T8:T71" si="5">SUM(U8:AE8)</f>
        <v>405355</v>
      </c>
      <c r="U8" s="18">
        <f t="shared" ref="U8:AE8" si="6">U9+U59</f>
        <v>365137</v>
      </c>
      <c r="V8" s="18">
        <f t="shared" si="6"/>
        <v>2603</v>
      </c>
      <c r="W8" s="18">
        <f t="shared" si="6"/>
        <v>2487</v>
      </c>
      <c r="X8" s="18">
        <f t="shared" si="6"/>
        <v>2514</v>
      </c>
      <c r="Y8" s="18">
        <f t="shared" si="6"/>
        <v>2432</v>
      </c>
      <c r="Z8" s="18">
        <f t="shared" si="6"/>
        <v>2350</v>
      </c>
      <c r="AA8" s="18">
        <f t="shared" si="6"/>
        <v>2536</v>
      </c>
      <c r="AB8" s="18">
        <f t="shared" si="6"/>
        <v>2430</v>
      </c>
      <c r="AC8" s="18">
        <f t="shared" si="6"/>
        <v>2400</v>
      </c>
      <c r="AD8" s="18">
        <f t="shared" si="6"/>
        <v>2450</v>
      </c>
      <c r="AE8" s="18">
        <f t="shared" si="6"/>
        <v>18016</v>
      </c>
      <c r="AF8" s="32">
        <f t="shared" ref="AF8:AF71" si="7">SUM(AG8, AH8, AR8)</f>
        <v>519492.1</v>
      </c>
      <c r="AG8" s="32">
        <f t="shared" ref="AG8:AR8" si="8">AG9+AG59</f>
        <v>458840.05</v>
      </c>
      <c r="AH8" s="32">
        <f t="shared" ref="AH8:AH71" si="9">SUM(AI8:AQ8)</f>
        <v>45000</v>
      </c>
      <c r="AI8" s="32">
        <f t="shared" si="8"/>
        <v>5000</v>
      </c>
      <c r="AJ8" s="32">
        <f t="shared" si="8"/>
        <v>5000</v>
      </c>
      <c r="AK8" s="32">
        <f t="shared" si="8"/>
        <v>5000</v>
      </c>
      <c r="AL8" s="32">
        <f t="shared" si="8"/>
        <v>5000</v>
      </c>
      <c r="AM8" s="32">
        <f t="shared" si="8"/>
        <v>5000</v>
      </c>
      <c r="AN8" s="32">
        <f t="shared" si="8"/>
        <v>5000</v>
      </c>
      <c r="AO8" s="32">
        <f t="shared" si="8"/>
        <v>5000</v>
      </c>
      <c r="AP8" s="32">
        <f t="shared" si="8"/>
        <v>5000</v>
      </c>
      <c r="AQ8" s="32">
        <f t="shared" si="8"/>
        <v>5000</v>
      </c>
      <c r="AR8" s="32">
        <f t="shared" si="8"/>
        <v>15652.05</v>
      </c>
    </row>
    <row r="9" spans="1:44" s="2" customFormat="1" ht="21.75" x14ac:dyDescent="0.65">
      <c r="A9" s="65" t="s">
        <v>5</v>
      </c>
      <c r="B9" s="65"/>
      <c r="C9" s="65"/>
      <c r="D9" s="65"/>
      <c r="E9" s="17" t="s">
        <v>57</v>
      </c>
      <c r="F9" s="18">
        <f>F10+F28</f>
        <v>241000</v>
      </c>
      <c r="G9" s="18">
        <f>G10+G28</f>
        <v>168500</v>
      </c>
      <c r="H9" s="18">
        <f>H10+H28</f>
        <v>205768</v>
      </c>
      <c r="I9" s="31">
        <f t="shared" si="3"/>
        <v>265570</v>
      </c>
      <c r="J9" s="32">
        <f t="shared" ref="J9:S9" si="10">J10+J28</f>
        <v>260949.19999999995</v>
      </c>
      <c r="K9" s="32">
        <f t="shared" si="10"/>
        <v>611.29999999999995</v>
      </c>
      <c r="L9" s="32">
        <f t="shared" si="10"/>
        <v>522.4</v>
      </c>
      <c r="M9" s="32">
        <f t="shared" si="10"/>
        <v>504.09999999999997</v>
      </c>
      <c r="N9" s="32">
        <f t="shared" si="10"/>
        <v>502.4</v>
      </c>
      <c r="O9" s="32">
        <f t="shared" si="10"/>
        <v>500.2</v>
      </c>
      <c r="P9" s="32">
        <f t="shared" si="10"/>
        <v>554.4</v>
      </c>
      <c r="Q9" s="32">
        <f t="shared" si="10"/>
        <v>515.30000000000007</v>
      </c>
      <c r="R9" s="32">
        <f t="shared" si="10"/>
        <v>395.40000000000003</v>
      </c>
      <c r="S9" s="32">
        <f t="shared" si="10"/>
        <v>515.30000000000007</v>
      </c>
      <c r="T9" s="25">
        <f t="shared" si="5"/>
        <v>405355</v>
      </c>
      <c r="U9" s="18">
        <f t="shared" ref="U9:AE9" si="11">U10+U28</f>
        <v>365137</v>
      </c>
      <c r="V9" s="18">
        <f t="shared" si="11"/>
        <v>2603</v>
      </c>
      <c r="W9" s="18">
        <f t="shared" si="11"/>
        <v>2487</v>
      </c>
      <c r="X9" s="18">
        <f t="shared" si="11"/>
        <v>2514</v>
      </c>
      <c r="Y9" s="18">
        <f t="shared" si="11"/>
        <v>2432</v>
      </c>
      <c r="Z9" s="18">
        <f t="shared" si="11"/>
        <v>2350</v>
      </c>
      <c r="AA9" s="18">
        <f t="shared" si="11"/>
        <v>2536</v>
      </c>
      <c r="AB9" s="18">
        <f t="shared" si="11"/>
        <v>2430</v>
      </c>
      <c r="AC9" s="18">
        <f t="shared" si="11"/>
        <v>2400</v>
      </c>
      <c r="AD9" s="18">
        <f t="shared" si="11"/>
        <v>2450</v>
      </c>
      <c r="AE9" s="18">
        <f t="shared" si="11"/>
        <v>18016</v>
      </c>
      <c r="AF9" s="32">
        <f t="shared" si="7"/>
        <v>519492.1</v>
      </c>
      <c r="AG9" s="32">
        <f t="shared" ref="AG9:AR9" si="12">AG10+AG28</f>
        <v>458840.05</v>
      </c>
      <c r="AH9" s="32">
        <f t="shared" si="9"/>
        <v>45000</v>
      </c>
      <c r="AI9" s="32">
        <f t="shared" si="12"/>
        <v>5000</v>
      </c>
      <c r="AJ9" s="32">
        <f t="shared" si="12"/>
        <v>5000</v>
      </c>
      <c r="AK9" s="32">
        <f t="shared" si="12"/>
        <v>5000</v>
      </c>
      <c r="AL9" s="32">
        <f t="shared" si="12"/>
        <v>5000</v>
      </c>
      <c r="AM9" s="32">
        <f t="shared" si="12"/>
        <v>5000</v>
      </c>
      <c r="AN9" s="32">
        <f t="shared" si="12"/>
        <v>5000</v>
      </c>
      <c r="AO9" s="32">
        <f t="shared" si="12"/>
        <v>5000</v>
      </c>
      <c r="AP9" s="32">
        <f t="shared" si="12"/>
        <v>5000</v>
      </c>
      <c r="AQ9" s="32">
        <f t="shared" si="12"/>
        <v>5000</v>
      </c>
      <c r="AR9" s="32">
        <f t="shared" si="12"/>
        <v>15652.05</v>
      </c>
    </row>
    <row r="10" spans="1:44" s="2" customFormat="1" ht="21.75" x14ac:dyDescent="0.65">
      <c r="A10" s="65" t="s">
        <v>6</v>
      </c>
      <c r="B10" s="65"/>
      <c r="C10" s="65"/>
      <c r="D10" s="65"/>
      <c r="E10" s="17" t="s">
        <v>59</v>
      </c>
      <c r="F10" s="18">
        <f>F11</f>
        <v>229300</v>
      </c>
      <c r="G10" s="18">
        <f>G11</f>
        <v>156000</v>
      </c>
      <c r="H10" s="18">
        <f>H11</f>
        <v>193200</v>
      </c>
      <c r="I10" s="31">
        <f t="shared" si="3"/>
        <v>253399.99999999997</v>
      </c>
      <c r="J10" s="32">
        <f t="shared" ref="J10:S10" si="13">J11</f>
        <v>248990.66999999995</v>
      </c>
      <c r="K10" s="32">
        <f t="shared" si="13"/>
        <v>583.41</v>
      </c>
      <c r="L10" s="32">
        <f t="shared" si="13"/>
        <v>498.43</v>
      </c>
      <c r="M10" s="32">
        <f t="shared" si="13"/>
        <v>481.01</v>
      </c>
      <c r="N10" s="32">
        <f t="shared" si="13"/>
        <v>479.4</v>
      </c>
      <c r="O10" s="32">
        <f t="shared" si="13"/>
        <v>477.25</v>
      </c>
      <c r="P10" s="32">
        <f t="shared" si="13"/>
        <v>528.94999999999993</v>
      </c>
      <c r="Q10" s="32">
        <f t="shared" si="13"/>
        <v>491.79</v>
      </c>
      <c r="R10" s="32">
        <f t="shared" si="13"/>
        <v>377.3</v>
      </c>
      <c r="S10" s="32">
        <f t="shared" si="13"/>
        <v>491.79</v>
      </c>
      <c r="T10" s="25">
        <f t="shared" si="5"/>
        <v>333900</v>
      </c>
      <c r="U10" s="18">
        <f>U11</f>
        <v>333900</v>
      </c>
      <c r="V10" s="18">
        <f t="shared" ref="V10" si="14">V11</f>
        <v>0</v>
      </c>
      <c r="W10" s="18">
        <f t="shared" ref="W10" si="15">W11</f>
        <v>0</v>
      </c>
      <c r="X10" s="18">
        <f t="shared" ref="X10" si="16">X11</f>
        <v>0</v>
      </c>
      <c r="Y10" s="18">
        <f t="shared" ref="Y10" si="17">Y11</f>
        <v>0</v>
      </c>
      <c r="Z10" s="18">
        <f t="shared" ref="Z10" si="18">Z11</f>
        <v>0</v>
      </c>
      <c r="AA10" s="18">
        <f t="shared" ref="AA10" si="19">AA11</f>
        <v>0</v>
      </c>
      <c r="AB10" s="18">
        <f t="shared" ref="AB10" si="20">AB11</f>
        <v>0</v>
      </c>
      <c r="AC10" s="18">
        <f t="shared" ref="AC10" si="21">AC11</f>
        <v>0</v>
      </c>
      <c r="AD10" s="18">
        <f t="shared" ref="AD10:AE10" si="22">AD11</f>
        <v>0</v>
      </c>
      <c r="AE10" s="18">
        <f t="shared" si="22"/>
        <v>0</v>
      </c>
      <c r="AF10" s="32">
        <f t="shared" si="7"/>
        <v>426500</v>
      </c>
      <c r="AG10" s="32">
        <f t="shared" ref="AG10:AR10" si="23">AG11</f>
        <v>426500</v>
      </c>
      <c r="AH10" s="32">
        <f t="shared" si="9"/>
        <v>0</v>
      </c>
      <c r="AI10" s="32">
        <f t="shared" si="23"/>
        <v>0</v>
      </c>
      <c r="AJ10" s="32">
        <f t="shared" si="23"/>
        <v>0</v>
      </c>
      <c r="AK10" s="32">
        <f t="shared" si="23"/>
        <v>0</v>
      </c>
      <c r="AL10" s="32">
        <f t="shared" si="23"/>
        <v>0</v>
      </c>
      <c r="AM10" s="32">
        <f t="shared" si="23"/>
        <v>0</v>
      </c>
      <c r="AN10" s="32">
        <f t="shared" si="23"/>
        <v>0</v>
      </c>
      <c r="AO10" s="32">
        <f t="shared" si="23"/>
        <v>0</v>
      </c>
      <c r="AP10" s="32">
        <f t="shared" si="23"/>
        <v>0</v>
      </c>
      <c r="AQ10" s="32">
        <f t="shared" si="23"/>
        <v>0</v>
      </c>
      <c r="AR10" s="32">
        <f t="shared" si="23"/>
        <v>0</v>
      </c>
    </row>
    <row r="11" spans="1:44" s="2" customFormat="1" ht="21.75" x14ac:dyDescent="0.65">
      <c r="A11" s="13">
        <v>70</v>
      </c>
      <c r="B11" s="13"/>
      <c r="C11" s="13"/>
      <c r="D11" s="9" t="s">
        <v>7</v>
      </c>
      <c r="E11" s="17" t="s">
        <v>60</v>
      </c>
      <c r="F11" s="18">
        <f>F12+F16+F18+F21+F25</f>
        <v>229300</v>
      </c>
      <c r="G11" s="18">
        <f t="shared" ref="G11:H11" si="24">G12+G16+G18+G21+G25</f>
        <v>156000</v>
      </c>
      <c r="H11" s="18">
        <f t="shared" si="24"/>
        <v>193200</v>
      </c>
      <c r="I11" s="31">
        <f t="shared" si="3"/>
        <v>253399.99999999997</v>
      </c>
      <c r="J11" s="32">
        <f>J12+J16+J18+J21+J25</f>
        <v>248990.66999999995</v>
      </c>
      <c r="K11" s="32">
        <f t="shared" ref="K11:S11" si="25">K12+K16+K18+K21+K25</f>
        <v>583.41</v>
      </c>
      <c r="L11" s="32">
        <f t="shared" si="25"/>
        <v>498.43</v>
      </c>
      <c r="M11" s="32">
        <f t="shared" si="25"/>
        <v>481.01</v>
      </c>
      <c r="N11" s="32">
        <f t="shared" si="25"/>
        <v>479.4</v>
      </c>
      <c r="O11" s="32">
        <f t="shared" si="25"/>
        <v>477.25</v>
      </c>
      <c r="P11" s="32">
        <f t="shared" si="25"/>
        <v>528.94999999999993</v>
      </c>
      <c r="Q11" s="32">
        <f t="shared" si="25"/>
        <v>491.79</v>
      </c>
      <c r="R11" s="32">
        <f t="shared" si="25"/>
        <v>377.3</v>
      </c>
      <c r="S11" s="32">
        <f t="shared" si="25"/>
        <v>491.79</v>
      </c>
      <c r="T11" s="25">
        <f t="shared" si="5"/>
        <v>333900</v>
      </c>
      <c r="U11" s="18">
        <f>U12+U16+U18+U21+U25</f>
        <v>333900</v>
      </c>
      <c r="V11" s="18">
        <f t="shared" ref="V11:AE11" si="26">V12+V16+V18+V21+V25</f>
        <v>0</v>
      </c>
      <c r="W11" s="18">
        <f t="shared" si="26"/>
        <v>0</v>
      </c>
      <c r="X11" s="18">
        <f t="shared" si="26"/>
        <v>0</v>
      </c>
      <c r="Y11" s="18">
        <f t="shared" si="26"/>
        <v>0</v>
      </c>
      <c r="Z11" s="18">
        <f t="shared" si="26"/>
        <v>0</v>
      </c>
      <c r="AA11" s="18">
        <f t="shared" si="26"/>
        <v>0</v>
      </c>
      <c r="AB11" s="18">
        <f t="shared" si="26"/>
        <v>0</v>
      </c>
      <c r="AC11" s="18">
        <f t="shared" si="26"/>
        <v>0</v>
      </c>
      <c r="AD11" s="18">
        <f t="shared" si="26"/>
        <v>0</v>
      </c>
      <c r="AE11" s="18">
        <f t="shared" si="26"/>
        <v>0</v>
      </c>
      <c r="AF11" s="32">
        <f t="shared" si="7"/>
        <v>426500</v>
      </c>
      <c r="AG11" s="32">
        <f t="shared" ref="AG11:AR11" si="27">AG12+AG16+AG18+AG21+AG25</f>
        <v>426500</v>
      </c>
      <c r="AH11" s="32">
        <f t="shared" si="9"/>
        <v>0</v>
      </c>
      <c r="AI11" s="32">
        <f t="shared" si="27"/>
        <v>0</v>
      </c>
      <c r="AJ11" s="32">
        <f t="shared" si="27"/>
        <v>0</v>
      </c>
      <c r="AK11" s="32">
        <f t="shared" si="27"/>
        <v>0</v>
      </c>
      <c r="AL11" s="32">
        <f t="shared" si="27"/>
        <v>0</v>
      </c>
      <c r="AM11" s="32">
        <f t="shared" si="27"/>
        <v>0</v>
      </c>
      <c r="AN11" s="32">
        <f t="shared" si="27"/>
        <v>0</v>
      </c>
      <c r="AO11" s="32">
        <f t="shared" si="27"/>
        <v>0</v>
      </c>
      <c r="AP11" s="32">
        <f t="shared" si="27"/>
        <v>0</v>
      </c>
      <c r="AQ11" s="32">
        <f t="shared" si="27"/>
        <v>0</v>
      </c>
      <c r="AR11" s="32">
        <f t="shared" si="27"/>
        <v>0</v>
      </c>
    </row>
    <row r="12" spans="1:44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H12" si="28">SUM(F13:F15)</f>
        <v>148500</v>
      </c>
      <c r="G12" s="6">
        <f>SUM(G13:G15)</f>
        <v>59000</v>
      </c>
      <c r="H12" s="6">
        <f t="shared" si="28"/>
        <v>73000</v>
      </c>
      <c r="I12" s="31">
        <f t="shared" si="3"/>
        <v>86200.000000000029</v>
      </c>
      <c r="J12" s="33">
        <f t="shared" ref="J12:S12" si="29">SUM(J13:J15)</f>
        <v>84702.62</v>
      </c>
      <c r="K12" s="33">
        <f t="shared" si="29"/>
        <v>197.57</v>
      </c>
      <c r="L12" s="33">
        <f t="shared" si="29"/>
        <v>169.83</v>
      </c>
      <c r="M12" s="33">
        <f t="shared" si="29"/>
        <v>162.91</v>
      </c>
      <c r="N12" s="33">
        <f t="shared" si="29"/>
        <v>162.91</v>
      </c>
      <c r="O12" s="33">
        <f t="shared" si="29"/>
        <v>162.91</v>
      </c>
      <c r="P12" s="33">
        <f t="shared" si="29"/>
        <v>180.23999999999998</v>
      </c>
      <c r="Q12" s="33">
        <f t="shared" si="29"/>
        <v>166.38</v>
      </c>
      <c r="R12" s="33">
        <f t="shared" si="29"/>
        <v>128.25</v>
      </c>
      <c r="S12" s="33">
        <f t="shared" si="29"/>
        <v>166.38</v>
      </c>
      <c r="T12" s="25">
        <f t="shared" si="5"/>
        <v>113000</v>
      </c>
      <c r="U12" s="6">
        <f t="shared" ref="U12:AE12" si="30">SUM(U13:U15)</f>
        <v>113000</v>
      </c>
      <c r="V12" s="6">
        <f t="shared" si="30"/>
        <v>0</v>
      </c>
      <c r="W12" s="6">
        <f t="shared" si="30"/>
        <v>0</v>
      </c>
      <c r="X12" s="6">
        <f>SUM(X13:X15)</f>
        <v>0</v>
      </c>
      <c r="Y12" s="6">
        <f t="shared" si="30"/>
        <v>0</v>
      </c>
      <c r="Z12" s="6">
        <f>SUM(Z13:Z15)</f>
        <v>0</v>
      </c>
      <c r="AA12" s="6">
        <f t="shared" si="30"/>
        <v>0</v>
      </c>
      <c r="AB12" s="6">
        <f t="shared" si="30"/>
        <v>0</v>
      </c>
      <c r="AC12" s="6">
        <f t="shared" si="30"/>
        <v>0</v>
      </c>
      <c r="AD12" s="6">
        <f t="shared" ref="AD12" si="31">SUM(AD13:AD15)</f>
        <v>0</v>
      </c>
      <c r="AE12" s="6">
        <f t="shared" si="30"/>
        <v>0</v>
      </c>
      <c r="AF12" s="32">
        <f t="shared" si="7"/>
        <v>162500</v>
      </c>
      <c r="AG12" s="33">
        <f t="shared" ref="AG12:AR12" si="32">SUM(AG13:AG15)</f>
        <v>162500</v>
      </c>
      <c r="AH12" s="32">
        <f t="shared" si="9"/>
        <v>0</v>
      </c>
      <c r="AI12" s="33">
        <f t="shared" si="32"/>
        <v>0</v>
      </c>
      <c r="AJ12" s="33">
        <f t="shared" si="32"/>
        <v>0</v>
      </c>
      <c r="AK12" s="33">
        <f t="shared" si="32"/>
        <v>0</v>
      </c>
      <c r="AL12" s="33">
        <f t="shared" si="32"/>
        <v>0</v>
      </c>
      <c r="AM12" s="33">
        <f t="shared" si="32"/>
        <v>0</v>
      </c>
      <c r="AN12" s="33">
        <f t="shared" si="32"/>
        <v>0</v>
      </c>
      <c r="AO12" s="33">
        <f t="shared" si="32"/>
        <v>0</v>
      </c>
      <c r="AP12" s="33">
        <f t="shared" si="32"/>
        <v>0</v>
      </c>
      <c r="AQ12" s="33">
        <f t="shared" si="32"/>
        <v>0</v>
      </c>
      <c r="AR12" s="33">
        <f t="shared" si="32"/>
        <v>0</v>
      </c>
    </row>
    <row r="13" spans="1:44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140000</v>
      </c>
      <c r="G13" s="6">
        <v>57000</v>
      </c>
      <c r="H13" s="6">
        <v>67500</v>
      </c>
      <c r="I13" s="31">
        <f t="shared" si="3"/>
        <v>85000</v>
      </c>
      <c r="J13" s="33">
        <v>83523.48</v>
      </c>
      <c r="K13" s="33">
        <v>194.82</v>
      </c>
      <c r="L13" s="33">
        <v>167.47</v>
      </c>
      <c r="M13" s="33">
        <v>160.63999999999999</v>
      </c>
      <c r="N13" s="33">
        <v>160.63999999999999</v>
      </c>
      <c r="O13" s="33">
        <v>160.63999999999999</v>
      </c>
      <c r="P13" s="33">
        <v>177.73</v>
      </c>
      <c r="Q13" s="33">
        <v>164.06</v>
      </c>
      <c r="R13" s="33">
        <v>126.46</v>
      </c>
      <c r="S13" s="33">
        <v>164.06</v>
      </c>
      <c r="T13" s="25">
        <f t="shared" si="5"/>
        <v>110700</v>
      </c>
      <c r="U13" s="6">
        <v>110700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32">
        <f t="shared" si="7"/>
        <v>160000</v>
      </c>
      <c r="AG13" s="33">
        <v>160000</v>
      </c>
      <c r="AH13" s="32">
        <f t="shared" si="9"/>
        <v>0</v>
      </c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5">
        <f t="shared" si="5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32">
        <f t="shared" si="7"/>
        <v>0</v>
      </c>
      <c r="AG14" s="33"/>
      <c r="AH14" s="32">
        <f t="shared" si="9"/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8500</v>
      </c>
      <c r="G15" s="6">
        <v>2000</v>
      </c>
      <c r="H15" s="6">
        <v>5500</v>
      </c>
      <c r="I15" s="31">
        <f t="shared" si="3"/>
        <v>1199.9999999999998</v>
      </c>
      <c r="J15" s="33">
        <v>1179.1400000000001</v>
      </c>
      <c r="K15" s="33">
        <v>2.75</v>
      </c>
      <c r="L15" s="33">
        <v>2.36</v>
      </c>
      <c r="M15" s="33">
        <v>2.27</v>
      </c>
      <c r="N15" s="33">
        <v>2.27</v>
      </c>
      <c r="O15" s="33">
        <v>2.27</v>
      </c>
      <c r="P15" s="33">
        <v>2.5099999999999998</v>
      </c>
      <c r="Q15" s="33">
        <v>2.3199999999999998</v>
      </c>
      <c r="R15" s="33">
        <v>1.79</v>
      </c>
      <c r="S15" s="33">
        <v>2.3199999999999998</v>
      </c>
      <c r="T15" s="25">
        <f t="shared" si="5"/>
        <v>2300</v>
      </c>
      <c r="U15" s="6">
        <v>2300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32">
        <f t="shared" si="7"/>
        <v>2500</v>
      </c>
      <c r="AG15" s="33">
        <v>2500</v>
      </c>
      <c r="AH15" s="32">
        <f t="shared" si="9"/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AR16" si="33">F17</f>
        <v>49000</v>
      </c>
      <c r="G16" s="6">
        <f>G17</f>
        <v>60000</v>
      </c>
      <c r="H16" s="6">
        <f t="shared" si="33"/>
        <v>70000</v>
      </c>
      <c r="I16" s="31">
        <f t="shared" si="3"/>
        <v>85000</v>
      </c>
      <c r="J16" s="33">
        <f t="shared" ref="J16:S16" si="34">J17</f>
        <v>83523.48</v>
      </c>
      <c r="K16" s="33">
        <f t="shared" si="34"/>
        <v>194.82</v>
      </c>
      <c r="L16" s="33">
        <f t="shared" si="34"/>
        <v>167.47</v>
      </c>
      <c r="M16" s="33">
        <f t="shared" si="34"/>
        <v>160.63999999999999</v>
      </c>
      <c r="N16" s="33">
        <f t="shared" si="34"/>
        <v>160.63999999999999</v>
      </c>
      <c r="O16" s="33">
        <f t="shared" si="34"/>
        <v>160.63999999999999</v>
      </c>
      <c r="P16" s="33">
        <f t="shared" si="34"/>
        <v>177.73</v>
      </c>
      <c r="Q16" s="33">
        <f t="shared" si="34"/>
        <v>164.06</v>
      </c>
      <c r="R16" s="33">
        <f t="shared" si="34"/>
        <v>126.46</v>
      </c>
      <c r="S16" s="33">
        <f t="shared" si="34"/>
        <v>164.06</v>
      </c>
      <c r="T16" s="25">
        <f t="shared" si="5"/>
        <v>95800</v>
      </c>
      <c r="U16" s="6">
        <f t="shared" si="33"/>
        <v>95800</v>
      </c>
      <c r="V16" s="6">
        <f t="shared" si="33"/>
        <v>0</v>
      </c>
      <c r="W16" s="6">
        <f t="shared" si="33"/>
        <v>0</v>
      </c>
      <c r="X16" s="6">
        <f>X17</f>
        <v>0</v>
      </c>
      <c r="Y16" s="6">
        <f t="shared" si="33"/>
        <v>0</v>
      </c>
      <c r="Z16" s="6">
        <f>Z17</f>
        <v>0</v>
      </c>
      <c r="AA16" s="6">
        <f t="shared" si="33"/>
        <v>0</v>
      </c>
      <c r="AB16" s="6">
        <f t="shared" si="33"/>
        <v>0</v>
      </c>
      <c r="AC16" s="6">
        <f t="shared" si="33"/>
        <v>0</v>
      </c>
      <c r="AD16" s="6">
        <f t="shared" si="33"/>
        <v>0</v>
      </c>
      <c r="AE16" s="6">
        <f t="shared" si="33"/>
        <v>0</v>
      </c>
      <c r="AF16" s="32">
        <f t="shared" si="7"/>
        <v>100000</v>
      </c>
      <c r="AG16" s="33">
        <f t="shared" si="33"/>
        <v>100000</v>
      </c>
      <c r="AH16" s="32">
        <f t="shared" si="9"/>
        <v>0</v>
      </c>
      <c r="AI16" s="33">
        <f t="shared" si="33"/>
        <v>0</v>
      </c>
      <c r="AJ16" s="33">
        <f t="shared" si="33"/>
        <v>0</v>
      </c>
      <c r="AK16" s="33">
        <f t="shared" si="33"/>
        <v>0</v>
      </c>
      <c r="AL16" s="33">
        <f t="shared" si="33"/>
        <v>0</v>
      </c>
      <c r="AM16" s="33">
        <f t="shared" si="33"/>
        <v>0</v>
      </c>
      <c r="AN16" s="33">
        <f t="shared" si="33"/>
        <v>0</v>
      </c>
      <c r="AO16" s="33">
        <f t="shared" si="33"/>
        <v>0</v>
      </c>
      <c r="AP16" s="33">
        <f t="shared" si="33"/>
        <v>0</v>
      </c>
      <c r="AQ16" s="33">
        <f t="shared" si="33"/>
        <v>0</v>
      </c>
      <c r="AR16" s="33">
        <f t="shared" si="33"/>
        <v>0</v>
      </c>
    </row>
    <row r="17" spans="1:44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49000</v>
      </c>
      <c r="G17" s="6">
        <v>60000</v>
      </c>
      <c r="H17" s="6">
        <v>70000</v>
      </c>
      <c r="I17" s="31">
        <f t="shared" si="3"/>
        <v>85000</v>
      </c>
      <c r="J17" s="33">
        <v>83523.48</v>
      </c>
      <c r="K17" s="33">
        <v>194.82</v>
      </c>
      <c r="L17" s="33">
        <v>167.47</v>
      </c>
      <c r="M17" s="33">
        <v>160.63999999999999</v>
      </c>
      <c r="N17" s="33">
        <v>160.63999999999999</v>
      </c>
      <c r="O17" s="33">
        <v>160.63999999999999</v>
      </c>
      <c r="P17" s="33">
        <v>177.73</v>
      </c>
      <c r="Q17" s="33">
        <v>164.06</v>
      </c>
      <c r="R17" s="33">
        <v>126.46</v>
      </c>
      <c r="S17" s="33">
        <v>164.06</v>
      </c>
      <c r="T17" s="25">
        <f t="shared" si="5"/>
        <v>95800</v>
      </c>
      <c r="U17" s="6">
        <v>95800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32">
        <f t="shared" si="7"/>
        <v>100000</v>
      </c>
      <c r="AG17" s="33">
        <v>100000</v>
      </c>
      <c r="AH17" s="32">
        <f t="shared" si="9"/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H18" si="35">SUM(F19:F20)</f>
        <v>3300</v>
      </c>
      <c r="G18" s="6">
        <f>SUM(G19:G20)</f>
        <v>4000</v>
      </c>
      <c r="H18" s="6">
        <f t="shared" si="35"/>
        <v>5000</v>
      </c>
      <c r="I18" s="31">
        <f t="shared" si="3"/>
        <v>6200.0000000000018</v>
      </c>
      <c r="J18" s="33">
        <f t="shared" ref="J18:S18" si="36">SUM(J19:J20)</f>
        <v>6092.2800000000007</v>
      </c>
      <c r="K18" s="33">
        <f t="shared" si="36"/>
        <v>14.21</v>
      </c>
      <c r="L18" s="33">
        <f t="shared" si="36"/>
        <v>12.21</v>
      </c>
      <c r="M18" s="33">
        <f t="shared" si="36"/>
        <v>11.760000000000002</v>
      </c>
      <c r="N18" s="33">
        <f t="shared" si="36"/>
        <v>11.72</v>
      </c>
      <c r="O18" s="33">
        <f t="shared" si="36"/>
        <v>11.680000000000001</v>
      </c>
      <c r="P18" s="33">
        <f t="shared" si="36"/>
        <v>12.97</v>
      </c>
      <c r="Q18" s="33">
        <f t="shared" si="36"/>
        <v>11.97</v>
      </c>
      <c r="R18" s="33">
        <f t="shared" si="36"/>
        <v>9.23</v>
      </c>
      <c r="S18" s="33">
        <f t="shared" si="36"/>
        <v>11.97</v>
      </c>
      <c r="T18" s="25">
        <f t="shared" si="5"/>
        <v>6300</v>
      </c>
      <c r="U18" s="6">
        <f t="shared" ref="U18:AE18" si="37">SUM(U19:U20)</f>
        <v>6300</v>
      </c>
      <c r="V18" s="6">
        <f t="shared" si="37"/>
        <v>0</v>
      </c>
      <c r="W18" s="6">
        <f t="shared" si="37"/>
        <v>0</v>
      </c>
      <c r="X18" s="6">
        <f>SUM(X19:X20)</f>
        <v>0</v>
      </c>
      <c r="Y18" s="6">
        <f t="shared" si="37"/>
        <v>0</v>
      </c>
      <c r="Z18" s="6">
        <f>SUM(Z19:Z20)</f>
        <v>0</v>
      </c>
      <c r="AA18" s="6">
        <f t="shared" si="37"/>
        <v>0</v>
      </c>
      <c r="AB18" s="6">
        <f t="shared" si="37"/>
        <v>0</v>
      </c>
      <c r="AC18" s="6">
        <f t="shared" si="37"/>
        <v>0</v>
      </c>
      <c r="AD18" s="6">
        <f t="shared" ref="AD18" si="38">SUM(AD19:AD20)</f>
        <v>0</v>
      </c>
      <c r="AE18" s="6">
        <f t="shared" si="37"/>
        <v>0</v>
      </c>
      <c r="AF18" s="32">
        <f t="shared" si="7"/>
        <v>7000</v>
      </c>
      <c r="AG18" s="33">
        <f t="shared" ref="AG18:AR18" si="39">SUM(AG19:AG20)</f>
        <v>7000</v>
      </c>
      <c r="AH18" s="32">
        <f t="shared" si="9"/>
        <v>0</v>
      </c>
      <c r="AI18" s="33">
        <f t="shared" si="39"/>
        <v>0</v>
      </c>
      <c r="AJ18" s="33">
        <f t="shared" si="39"/>
        <v>0</v>
      </c>
      <c r="AK18" s="33">
        <f t="shared" si="39"/>
        <v>0</v>
      </c>
      <c r="AL18" s="33">
        <f t="shared" si="39"/>
        <v>0</v>
      </c>
      <c r="AM18" s="33">
        <f t="shared" si="39"/>
        <v>0</v>
      </c>
      <c r="AN18" s="33">
        <f t="shared" si="39"/>
        <v>0</v>
      </c>
      <c r="AO18" s="33">
        <f t="shared" si="39"/>
        <v>0</v>
      </c>
      <c r="AP18" s="33">
        <f t="shared" si="39"/>
        <v>0</v>
      </c>
      <c r="AQ18" s="33">
        <f t="shared" si="39"/>
        <v>0</v>
      </c>
      <c r="AR18" s="33">
        <f t="shared" si="39"/>
        <v>0</v>
      </c>
    </row>
    <row r="19" spans="1:44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3000</v>
      </c>
      <c r="G19" s="6">
        <v>3500</v>
      </c>
      <c r="H19" s="6">
        <v>4500</v>
      </c>
      <c r="I19" s="31">
        <f t="shared" si="3"/>
        <v>6000.0000000000009</v>
      </c>
      <c r="J19" s="33">
        <v>5895.77</v>
      </c>
      <c r="K19" s="33">
        <v>13.75</v>
      </c>
      <c r="L19" s="33">
        <v>11.82</v>
      </c>
      <c r="M19" s="33">
        <v>11.38</v>
      </c>
      <c r="N19" s="33">
        <v>11.34</v>
      </c>
      <c r="O19" s="33">
        <v>11.3</v>
      </c>
      <c r="P19" s="33">
        <v>12.55</v>
      </c>
      <c r="Q19" s="33">
        <v>11.58</v>
      </c>
      <c r="R19" s="33">
        <v>8.93</v>
      </c>
      <c r="S19" s="33">
        <v>11.58</v>
      </c>
      <c r="T19" s="25">
        <f t="shared" si="5"/>
        <v>6000</v>
      </c>
      <c r="U19" s="6">
        <v>6000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32">
        <f t="shared" si="7"/>
        <v>6000</v>
      </c>
      <c r="AG19" s="33">
        <v>6000</v>
      </c>
      <c r="AH19" s="32">
        <f t="shared" si="9"/>
        <v>0</v>
      </c>
      <c r="AI19" s="33"/>
      <c r="AJ19" s="33"/>
      <c r="AK19" s="33"/>
      <c r="AL19" s="33"/>
      <c r="AM19" s="33"/>
      <c r="AN19" s="33"/>
      <c r="AO19" s="33"/>
      <c r="AP19" s="33"/>
      <c r="AQ19" s="33"/>
      <c r="AR19" s="33"/>
    </row>
    <row r="20" spans="1:44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300</v>
      </c>
      <c r="G20" s="6">
        <v>500</v>
      </c>
      <c r="H20" s="6">
        <v>500</v>
      </c>
      <c r="I20" s="31">
        <f t="shared" si="3"/>
        <v>199.99999999999994</v>
      </c>
      <c r="J20" s="33">
        <v>196.51</v>
      </c>
      <c r="K20" s="33">
        <v>0.46</v>
      </c>
      <c r="L20" s="33">
        <v>0.39</v>
      </c>
      <c r="M20" s="33">
        <v>0.38</v>
      </c>
      <c r="N20" s="33">
        <v>0.38</v>
      </c>
      <c r="O20" s="33">
        <v>0.38</v>
      </c>
      <c r="P20" s="33">
        <v>0.42</v>
      </c>
      <c r="Q20" s="33">
        <v>0.39</v>
      </c>
      <c r="R20" s="33">
        <v>0.3</v>
      </c>
      <c r="S20" s="33">
        <v>0.39</v>
      </c>
      <c r="T20" s="25">
        <f t="shared" si="5"/>
        <v>300</v>
      </c>
      <c r="U20" s="6">
        <v>300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32">
        <f t="shared" si="7"/>
        <v>1000</v>
      </c>
      <c r="AG20" s="33">
        <v>1000</v>
      </c>
      <c r="AH20" s="32">
        <f t="shared" si="9"/>
        <v>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</row>
    <row r="21" spans="1:44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H21" si="40">SUM(F22:F24)</f>
        <v>28500</v>
      </c>
      <c r="G21" s="6">
        <f>SUM(G22:G24)</f>
        <v>33000</v>
      </c>
      <c r="H21" s="6">
        <f t="shared" si="40"/>
        <v>45200</v>
      </c>
      <c r="I21" s="31">
        <f>SUM(J21:S21)</f>
        <v>51999.999999999993</v>
      </c>
      <c r="J21" s="33">
        <f t="shared" ref="J21:S21" si="41">SUM(J22:J24)</f>
        <v>51089.2</v>
      </c>
      <c r="K21" s="33">
        <f t="shared" si="41"/>
        <v>121.8</v>
      </c>
      <c r="L21" s="33">
        <f t="shared" si="41"/>
        <v>101.63</v>
      </c>
      <c r="M21" s="33">
        <f t="shared" si="41"/>
        <v>100.34</v>
      </c>
      <c r="N21" s="33">
        <f t="shared" si="41"/>
        <v>98.77000000000001</v>
      </c>
      <c r="O21" s="33">
        <f t="shared" si="41"/>
        <v>96.66</v>
      </c>
      <c r="P21" s="33">
        <f t="shared" si="41"/>
        <v>107.83</v>
      </c>
      <c r="Q21" s="33">
        <f t="shared" si="41"/>
        <v>103.06</v>
      </c>
      <c r="R21" s="33">
        <f t="shared" si="41"/>
        <v>77.650000000000006</v>
      </c>
      <c r="S21" s="33">
        <f t="shared" si="41"/>
        <v>103.06</v>
      </c>
      <c r="T21" s="25">
        <f t="shared" si="5"/>
        <v>70300</v>
      </c>
      <c r="U21" s="6">
        <f t="shared" ref="U21:AE21" si="42">SUM(U22:U24)</f>
        <v>70300</v>
      </c>
      <c r="V21" s="6">
        <f t="shared" si="42"/>
        <v>0</v>
      </c>
      <c r="W21" s="6">
        <f t="shared" si="42"/>
        <v>0</v>
      </c>
      <c r="X21" s="6">
        <f>SUM(X22:X24)</f>
        <v>0</v>
      </c>
      <c r="Y21" s="6">
        <f t="shared" si="42"/>
        <v>0</v>
      </c>
      <c r="Z21" s="6">
        <f>SUM(Z22:Z24)</f>
        <v>0</v>
      </c>
      <c r="AA21" s="6">
        <f t="shared" si="42"/>
        <v>0</v>
      </c>
      <c r="AB21" s="6">
        <f t="shared" si="42"/>
        <v>0</v>
      </c>
      <c r="AC21" s="6">
        <f t="shared" si="42"/>
        <v>0</v>
      </c>
      <c r="AD21" s="6">
        <f t="shared" ref="AD21" si="43">SUM(AD22:AD24)</f>
        <v>0</v>
      </c>
      <c r="AE21" s="6">
        <f t="shared" si="42"/>
        <v>0</v>
      </c>
      <c r="AF21" s="32">
        <f t="shared" si="7"/>
        <v>87000</v>
      </c>
      <c r="AG21" s="33">
        <f t="shared" ref="AG21:AR21" si="44">SUM(AG22:AG24)</f>
        <v>87000</v>
      </c>
      <c r="AH21" s="32">
        <f t="shared" si="9"/>
        <v>0</v>
      </c>
      <c r="AI21" s="33">
        <f t="shared" si="44"/>
        <v>0</v>
      </c>
      <c r="AJ21" s="33">
        <f t="shared" si="44"/>
        <v>0</v>
      </c>
      <c r="AK21" s="33">
        <f t="shared" si="44"/>
        <v>0</v>
      </c>
      <c r="AL21" s="33">
        <f t="shared" si="44"/>
        <v>0</v>
      </c>
      <c r="AM21" s="33">
        <f t="shared" si="44"/>
        <v>0</v>
      </c>
      <c r="AN21" s="33">
        <f t="shared" si="44"/>
        <v>0</v>
      </c>
      <c r="AO21" s="33">
        <f t="shared" si="44"/>
        <v>0</v>
      </c>
      <c r="AP21" s="33">
        <f t="shared" si="44"/>
        <v>0</v>
      </c>
      <c r="AQ21" s="33">
        <f t="shared" si="44"/>
        <v>0</v>
      </c>
      <c r="AR21" s="33">
        <f t="shared" si="44"/>
        <v>0</v>
      </c>
    </row>
    <row r="22" spans="1:44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8500</v>
      </c>
      <c r="G22" s="6">
        <v>11000</v>
      </c>
      <c r="H22" s="6">
        <v>13700</v>
      </c>
      <c r="I22" s="31">
        <f>SUM(J22:S22)</f>
        <v>13999.999999999998</v>
      </c>
      <c r="J22" s="33">
        <v>13756.81</v>
      </c>
      <c r="K22" s="33">
        <v>32.090000000000003</v>
      </c>
      <c r="L22" s="33">
        <v>27.58</v>
      </c>
      <c r="M22" s="33">
        <v>26.46</v>
      </c>
      <c r="N22" s="33">
        <v>26.46</v>
      </c>
      <c r="O22" s="33">
        <v>26.46</v>
      </c>
      <c r="P22" s="33">
        <v>29.27</v>
      </c>
      <c r="Q22" s="33">
        <v>27.02</v>
      </c>
      <c r="R22" s="33">
        <v>20.83</v>
      </c>
      <c r="S22" s="33">
        <v>27.02</v>
      </c>
      <c r="T22" s="25">
        <f t="shared" si="5"/>
        <v>14800</v>
      </c>
      <c r="U22" s="6">
        <v>14800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32">
        <f t="shared" si="7"/>
        <v>17000</v>
      </c>
      <c r="AG22" s="33">
        <v>17000</v>
      </c>
      <c r="AH22" s="32">
        <f t="shared" si="9"/>
        <v>0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</row>
    <row r="23" spans="1:44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20000</v>
      </c>
      <c r="G23" s="6">
        <v>22000</v>
      </c>
      <c r="H23" s="6">
        <v>31500</v>
      </c>
      <c r="I23" s="31">
        <f>SUM(J23:S23)</f>
        <v>37999.999999999993</v>
      </c>
      <c r="J23" s="33">
        <v>37332.39</v>
      </c>
      <c r="K23" s="33">
        <v>89.71</v>
      </c>
      <c r="L23" s="33">
        <v>74.05</v>
      </c>
      <c r="M23" s="33">
        <v>73.88</v>
      </c>
      <c r="N23" s="33">
        <v>72.31</v>
      </c>
      <c r="O23" s="33">
        <v>70.2</v>
      </c>
      <c r="P23" s="33">
        <v>78.56</v>
      </c>
      <c r="Q23" s="33">
        <v>76.040000000000006</v>
      </c>
      <c r="R23" s="33">
        <v>56.82</v>
      </c>
      <c r="S23" s="33">
        <v>76.040000000000006</v>
      </c>
      <c r="T23" s="25">
        <f t="shared" si="5"/>
        <v>55500</v>
      </c>
      <c r="U23" s="6">
        <v>55500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32">
        <f t="shared" si="7"/>
        <v>70000</v>
      </c>
      <c r="AG23" s="33">
        <v>70000</v>
      </c>
      <c r="AH23" s="32">
        <f t="shared" si="9"/>
        <v>0</v>
      </c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40">
        <f>SUM(J24:S24)</f>
        <v>0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50">
        <f t="shared" si="5"/>
        <v>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32">
        <f t="shared" si="7"/>
        <v>0</v>
      </c>
      <c r="AG24" s="33"/>
      <c r="AH24" s="32">
        <f t="shared" si="9"/>
        <v>0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</row>
    <row r="25" spans="1:44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40">
        <f t="shared" ref="I25:I27" si="45">SUM(J25:S25)</f>
        <v>24000</v>
      </c>
      <c r="J25" s="39">
        <f t="shared" ref="J25:S25" si="46">SUM(J26:J27)</f>
        <v>23583.09</v>
      </c>
      <c r="K25" s="39">
        <f t="shared" si="46"/>
        <v>55.01</v>
      </c>
      <c r="L25" s="39">
        <f t="shared" si="46"/>
        <v>47.29</v>
      </c>
      <c r="M25" s="39">
        <f t="shared" si="46"/>
        <v>45.36</v>
      </c>
      <c r="N25" s="39">
        <f t="shared" si="46"/>
        <v>45.36</v>
      </c>
      <c r="O25" s="39">
        <f t="shared" si="46"/>
        <v>45.36</v>
      </c>
      <c r="P25" s="39">
        <f t="shared" si="46"/>
        <v>50.18</v>
      </c>
      <c r="Q25" s="39">
        <f t="shared" si="46"/>
        <v>46.32</v>
      </c>
      <c r="R25" s="39">
        <f t="shared" si="46"/>
        <v>35.71</v>
      </c>
      <c r="S25" s="39">
        <f t="shared" si="46"/>
        <v>46.32</v>
      </c>
      <c r="T25" s="50">
        <f t="shared" si="5"/>
        <v>48500</v>
      </c>
      <c r="U25" s="6">
        <f>SUM(U26:U27)</f>
        <v>48500</v>
      </c>
      <c r="V25" s="6">
        <f t="shared" ref="V25:AE25" si="47">SUM(V26:V27)</f>
        <v>0</v>
      </c>
      <c r="W25" s="6">
        <f t="shared" si="47"/>
        <v>0</v>
      </c>
      <c r="X25" s="6">
        <f t="shared" si="47"/>
        <v>0</v>
      </c>
      <c r="Y25" s="6">
        <f t="shared" si="47"/>
        <v>0</v>
      </c>
      <c r="Z25" s="6">
        <f t="shared" si="47"/>
        <v>0</v>
      </c>
      <c r="AA25" s="6">
        <f t="shared" si="47"/>
        <v>0</v>
      </c>
      <c r="AB25" s="6">
        <f t="shared" si="47"/>
        <v>0</v>
      </c>
      <c r="AC25" s="6">
        <f t="shared" si="47"/>
        <v>0</v>
      </c>
      <c r="AD25" s="6">
        <f t="shared" si="47"/>
        <v>0</v>
      </c>
      <c r="AE25" s="6">
        <f t="shared" si="47"/>
        <v>0</v>
      </c>
      <c r="AF25" s="32">
        <f t="shared" si="7"/>
        <v>70000</v>
      </c>
      <c r="AG25" s="33">
        <f t="shared" ref="AG25:AR25" si="48">SUM(AG26:AG27)</f>
        <v>70000</v>
      </c>
      <c r="AH25" s="32">
        <f t="shared" si="9"/>
        <v>0</v>
      </c>
      <c r="AI25" s="33">
        <f t="shared" si="48"/>
        <v>0</v>
      </c>
      <c r="AJ25" s="33">
        <f t="shared" si="48"/>
        <v>0</v>
      </c>
      <c r="AK25" s="33">
        <f t="shared" si="48"/>
        <v>0</v>
      </c>
      <c r="AL25" s="33">
        <f t="shared" si="48"/>
        <v>0</v>
      </c>
      <c r="AM25" s="33">
        <f t="shared" si="48"/>
        <v>0</v>
      </c>
      <c r="AN25" s="33">
        <f t="shared" si="48"/>
        <v>0</v>
      </c>
      <c r="AO25" s="33">
        <f t="shared" si="48"/>
        <v>0</v>
      </c>
      <c r="AP25" s="33">
        <f t="shared" si="48"/>
        <v>0</v>
      </c>
      <c r="AQ25" s="33">
        <f t="shared" si="48"/>
        <v>0</v>
      </c>
      <c r="AR25" s="33">
        <f t="shared" si="48"/>
        <v>0</v>
      </c>
    </row>
    <row r="26" spans="1:44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40">
        <f t="shared" si="45"/>
        <v>19200.000000000007</v>
      </c>
      <c r="J26" s="39">
        <v>18866.47</v>
      </c>
      <c r="K26" s="39">
        <v>44.01</v>
      </c>
      <c r="L26" s="39">
        <v>37.83</v>
      </c>
      <c r="M26" s="39">
        <v>36.29</v>
      </c>
      <c r="N26" s="39">
        <v>36.29</v>
      </c>
      <c r="O26" s="39">
        <v>36.29</v>
      </c>
      <c r="P26" s="39">
        <v>40.14</v>
      </c>
      <c r="Q26" s="39">
        <v>37.06</v>
      </c>
      <c r="R26" s="39">
        <v>28.56</v>
      </c>
      <c r="S26" s="39">
        <v>37.06</v>
      </c>
      <c r="T26" s="50">
        <f t="shared" si="5"/>
        <v>45000</v>
      </c>
      <c r="U26" s="6">
        <v>45000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32">
        <f t="shared" si="7"/>
        <v>67000</v>
      </c>
      <c r="AG26" s="33">
        <v>67000</v>
      </c>
      <c r="AH26" s="32">
        <f t="shared" si="9"/>
        <v>0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</row>
    <row r="27" spans="1:44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40">
        <f t="shared" si="45"/>
        <v>4799.9999999999991</v>
      </c>
      <c r="J27" s="39">
        <v>4716.62</v>
      </c>
      <c r="K27" s="39">
        <v>11</v>
      </c>
      <c r="L27" s="39">
        <v>9.4600000000000009</v>
      </c>
      <c r="M27" s="39">
        <v>9.07</v>
      </c>
      <c r="N27" s="39">
        <v>9.07</v>
      </c>
      <c r="O27" s="39">
        <v>9.07</v>
      </c>
      <c r="P27" s="39">
        <v>10.039999999999999</v>
      </c>
      <c r="Q27" s="39">
        <v>9.26</v>
      </c>
      <c r="R27" s="39">
        <v>7.15</v>
      </c>
      <c r="S27" s="39">
        <v>9.26</v>
      </c>
      <c r="T27" s="50">
        <f t="shared" si="5"/>
        <v>3500</v>
      </c>
      <c r="U27" s="6">
        <v>3500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32">
        <f t="shared" si="7"/>
        <v>3000</v>
      </c>
      <c r="AG27" s="33">
        <v>3000</v>
      </c>
      <c r="AH27" s="32">
        <f t="shared" si="9"/>
        <v>0</v>
      </c>
      <c r="AI27" s="33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s="2" customFormat="1" ht="21.75" x14ac:dyDescent="0.65">
      <c r="A28" s="66" t="s">
        <v>21</v>
      </c>
      <c r="B28" s="66"/>
      <c r="C28" s="66"/>
      <c r="D28" s="66"/>
      <c r="E28" s="17" t="s">
        <v>51</v>
      </c>
      <c r="F28" s="18">
        <f t="shared" ref="F28:H28" si="49">F29+F35+F50+F53+F57</f>
        <v>11700</v>
      </c>
      <c r="G28" s="18">
        <f>G29+G35+G50+G53+G57</f>
        <v>12500</v>
      </c>
      <c r="H28" s="18">
        <f t="shared" si="49"/>
        <v>12568</v>
      </c>
      <c r="I28" s="31">
        <f t="shared" si="3"/>
        <v>12170.000000000002</v>
      </c>
      <c r="J28" s="32">
        <f t="shared" ref="J28:S28" si="50">J29+J35+J50+J53+J57</f>
        <v>11958.53</v>
      </c>
      <c r="K28" s="32">
        <f t="shared" si="50"/>
        <v>27.89</v>
      </c>
      <c r="L28" s="32">
        <f t="shared" si="50"/>
        <v>23.97</v>
      </c>
      <c r="M28" s="32">
        <f t="shared" si="50"/>
        <v>23.09</v>
      </c>
      <c r="N28" s="32">
        <f t="shared" si="50"/>
        <v>23.000000000000004</v>
      </c>
      <c r="O28" s="32">
        <f t="shared" si="50"/>
        <v>22.95</v>
      </c>
      <c r="P28" s="32">
        <f t="shared" si="50"/>
        <v>25.45</v>
      </c>
      <c r="Q28" s="32">
        <f t="shared" si="50"/>
        <v>23.509999999999998</v>
      </c>
      <c r="R28" s="32">
        <f t="shared" si="50"/>
        <v>18.100000000000001</v>
      </c>
      <c r="S28" s="32">
        <f t="shared" si="50"/>
        <v>23.509999999999998</v>
      </c>
      <c r="T28" s="25">
        <f t="shared" si="5"/>
        <v>71455</v>
      </c>
      <c r="U28" s="18">
        <f t="shared" ref="U28:AE28" si="51">U29+U35+U50+U53+U57</f>
        <v>31237</v>
      </c>
      <c r="V28" s="18">
        <f t="shared" si="51"/>
        <v>2603</v>
      </c>
      <c r="W28" s="18">
        <f t="shared" si="51"/>
        <v>2487</v>
      </c>
      <c r="X28" s="18">
        <f>X29+X35+X50+X53+X57</f>
        <v>2514</v>
      </c>
      <c r="Y28" s="18">
        <f t="shared" si="51"/>
        <v>2432</v>
      </c>
      <c r="Z28" s="18">
        <f>Z29+Z35+Z50+Z53+Z57</f>
        <v>2350</v>
      </c>
      <c r="AA28" s="18">
        <f t="shared" si="51"/>
        <v>2536</v>
      </c>
      <c r="AB28" s="18">
        <f t="shared" si="51"/>
        <v>2430</v>
      </c>
      <c r="AC28" s="18">
        <f t="shared" si="51"/>
        <v>2400</v>
      </c>
      <c r="AD28" s="18">
        <f t="shared" ref="AD28" si="52">AD29+AD35+AD50+AD53+AD57</f>
        <v>2450</v>
      </c>
      <c r="AE28" s="18">
        <f t="shared" si="51"/>
        <v>18016</v>
      </c>
      <c r="AF28" s="32">
        <f t="shared" si="7"/>
        <v>92992.1</v>
      </c>
      <c r="AG28" s="32">
        <f t="shared" ref="AG28:AR28" si="53">AG29+AG35+AG50+AG53+AG57</f>
        <v>32340.05</v>
      </c>
      <c r="AH28" s="32">
        <f t="shared" si="9"/>
        <v>45000</v>
      </c>
      <c r="AI28" s="32">
        <f t="shared" si="53"/>
        <v>5000</v>
      </c>
      <c r="AJ28" s="32">
        <f t="shared" si="53"/>
        <v>5000</v>
      </c>
      <c r="AK28" s="32">
        <f t="shared" si="53"/>
        <v>5000</v>
      </c>
      <c r="AL28" s="32">
        <f t="shared" si="53"/>
        <v>5000</v>
      </c>
      <c r="AM28" s="32">
        <f t="shared" si="53"/>
        <v>5000</v>
      </c>
      <c r="AN28" s="32">
        <f t="shared" si="53"/>
        <v>5000</v>
      </c>
      <c r="AO28" s="32">
        <f t="shared" si="53"/>
        <v>5000</v>
      </c>
      <c r="AP28" s="32">
        <f t="shared" si="53"/>
        <v>5000</v>
      </c>
      <c r="AQ28" s="32">
        <f t="shared" si="53"/>
        <v>5000</v>
      </c>
      <c r="AR28" s="32">
        <f t="shared" si="53"/>
        <v>15652.05</v>
      </c>
    </row>
    <row r="29" spans="1:44" s="2" customFormat="1" ht="21.75" x14ac:dyDescent="0.65">
      <c r="A29" s="13">
        <v>72</v>
      </c>
      <c r="B29" s="13"/>
      <c r="C29" s="13"/>
      <c r="D29" s="9" t="s">
        <v>22</v>
      </c>
      <c r="E29" s="17" t="s">
        <v>52</v>
      </c>
      <c r="F29" s="18">
        <f t="shared" ref="F29:AE29" si="54">F30</f>
        <v>158</v>
      </c>
      <c r="G29" s="18">
        <f>G30</f>
        <v>162</v>
      </c>
      <c r="H29" s="18">
        <f t="shared" si="54"/>
        <v>171</v>
      </c>
      <c r="I29" s="31">
        <f t="shared" si="3"/>
        <v>196.99999999999997</v>
      </c>
      <c r="J29" s="32">
        <f t="shared" ref="J29:S29" si="55">J30</f>
        <v>193.51999999999998</v>
      </c>
      <c r="K29" s="32">
        <f t="shared" si="55"/>
        <v>0.45</v>
      </c>
      <c r="L29" s="32">
        <f t="shared" si="55"/>
        <v>0.4</v>
      </c>
      <c r="M29" s="32">
        <f t="shared" si="55"/>
        <v>0.4</v>
      </c>
      <c r="N29" s="32">
        <f t="shared" si="55"/>
        <v>0.37</v>
      </c>
      <c r="O29" s="32">
        <f t="shared" si="55"/>
        <v>0.37</v>
      </c>
      <c r="P29" s="32">
        <f t="shared" si="55"/>
        <v>0.41000000000000003</v>
      </c>
      <c r="Q29" s="32">
        <f t="shared" si="55"/>
        <v>0.39</v>
      </c>
      <c r="R29" s="32">
        <f t="shared" si="55"/>
        <v>0.30000000000000004</v>
      </c>
      <c r="S29" s="32">
        <f t="shared" si="55"/>
        <v>0.39</v>
      </c>
      <c r="T29" s="25">
        <f t="shared" si="5"/>
        <v>238</v>
      </c>
      <c r="U29" s="18">
        <f t="shared" si="54"/>
        <v>238</v>
      </c>
      <c r="V29" s="18">
        <f t="shared" si="54"/>
        <v>0</v>
      </c>
      <c r="W29" s="18">
        <f t="shared" si="54"/>
        <v>0</v>
      </c>
      <c r="X29" s="18">
        <f>X30</f>
        <v>0</v>
      </c>
      <c r="Y29" s="18">
        <f t="shared" si="54"/>
        <v>0</v>
      </c>
      <c r="Z29" s="18">
        <f>Z30</f>
        <v>0</v>
      </c>
      <c r="AA29" s="18">
        <f t="shared" si="54"/>
        <v>0</v>
      </c>
      <c r="AB29" s="18">
        <f t="shared" si="54"/>
        <v>0</v>
      </c>
      <c r="AC29" s="18">
        <f t="shared" si="54"/>
        <v>0</v>
      </c>
      <c r="AD29" s="18">
        <f t="shared" si="54"/>
        <v>0</v>
      </c>
      <c r="AE29" s="18">
        <f t="shared" si="54"/>
        <v>0</v>
      </c>
      <c r="AF29" s="32">
        <f t="shared" si="7"/>
        <v>243</v>
      </c>
      <c r="AG29" s="32">
        <f t="shared" ref="AG29:AR29" si="56">AG30</f>
        <v>243</v>
      </c>
      <c r="AH29" s="32">
        <f t="shared" si="9"/>
        <v>0</v>
      </c>
      <c r="AI29" s="32">
        <f t="shared" si="56"/>
        <v>0</v>
      </c>
      <c r="AJ29" s="32">
        <f t="shared" si="56"/>
        <v>0</v>
      </c>
      <c r="AK29" s="32">
        <f t="shared" si="56"/>
        <v>0</v>
      </c>
      <c r="AL29" s="32">
        <f t="shared" si="56"/>
        <v>0</v>
      </c>
      <c r="AM29" s="32">
        <f t="shared" si="56"/>
        <v>0</v>
      </c>
      <c r="AN29" s="32">
        <f t="shared" si="56"/>
        <v>0</v>
      </c>
      <c r="AO29" s="32">
        <f t="shared" si="56"/>
        <v>0</v>
      </c>
      <c r="AP29" s="32">
        <f t="shared" si="56"/>
        <v>0</v>
      </c>
      <c r="AQ29" s="32">
        <f t="shared" si="56"/>
        <v>0</v>
      </c>
      <c r="AR29" s="32">
        <f t="shared" si="56"/>
        <v>0</v>
      </c>
    </row>
    <row r="30" spans="1:44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H30" si="57">SUM(F31:F34)</f>
        <v>158</v>
      </c>
      <c r="G30" s="6">
        <f>SUM(G31:G34)</f>
        <v>162</v>
      </c>
      <c r="H30" s="6">
        <f t="shared" si="57"/>
        <v>171</v>
      </c>
      <c r="I30" s="31">
        <f t="shared" si="3"/>
        <v>196.99999999999997</v>
      </c>
      <c r="J30" s="33">
        <f t="shared" ref="J30:S30" si="58">SUM(J31:J34)</f>
        <v>193.51999999999998</v>
      </c>
      <c r="K30" s="33">
        <f t="shared" si="58"/>
        <v>0.45</v>
      </c>
      <c r="L30" s="33">
        <f t="shared" si="58"/>
        <v>0.4</v>
      </c>
      <c r="M30" s="33">
        <f t="shared" si="58"/>
        <v>0.4</v>
      </c>
      <c r="N30" s="33">
        <f t="shared" si="58"/>
        <v>0.37</v>
      </c>
      <c r="O30" s="33">
        <f t="shared" si="58"/>
        <v>0.37</v>
      </c>
      <c r="P30" s="33">
        <f t="shared" si="58"/>
        <v>0.41000000000000003</v>
      </c>
      <c r="Q30" s="33">
        <f t="shared" si="58"/>
        <v>0.39</v>
      </c>
      <c r="R30" s="33">
        <f t="shared" si="58"/>
        <v>0.30000000000000004</v>
      </c>
      <c r="S30" s="33">
        <f t="shared" si="58"/>
        <v>0.39</v>
      </c>
      <c r="T30" s="25">
        <f t="shared" si="5"/>
        <v>238</v>
      </c>
      <c r="U30" s="6">
        <f t="shared" ref="U30:AE30" si="59">SUM(U31:U34)</f>
        <v>238</v>
      </c>
      <c r="V30" s="6">
        <f t="shared" si="59"/>
        <v>0</v>
      </c>
      <c r="W30" s="6">
        <f t="shared" si="59"/>
        <v>0</v>
      </c>
      <c r="X30" s="6">
        <f>SUM(X31:X34)</f>
        <v>0</v>
      </c>
      <c r="Y30" s="6">
        <f t="shared" si="59"/>
        <v>0</v>
      </c>
      <c r="Z30" s="6">
        <f>SUM(Z31:Z34)</f>
        <v>0</v>
      </c>
      <c r="AA30" s="6">
        <f t="shared" si="59"/>
        <v>0</v>
      </c>
      <c r="AB30" s="6">
        <f t="shared" si="59"/>
        <v>0</v>
      </c>
      <c r="AC30" s="6">
        <f t="shared" si="59"/>
        <v>0</v>
      </c>
      <c r="AD30" s="6">
        <f t="shared" ref="AD30" si="60">SUM(AD31:AD34)</f>
        <v>0</v>
      </c>
      <c r="AE30" s="6">
        <f t="shared" si="59"/>
        <v>0</v>
      </c>
      <c r="AF30" s="32">
        <f t="shared" si="7"/>
        <v>243</v>
      </c>
      <c r="AG30" s="33">
        <f t="shared" ref="AG30:AR30" si="61">SUM(AG31:AG34)</f>
        <v>243</v>
      </c>
      <c r="AH30" s="32">
        <f t="shared" si="9"/>
        <v>0</v>
      </c>
      <c r="AI30" s="33">
        <f t="shared" si="61"/>
        <v>0</v>
      </c>
      <c r="AJ30" s="33">
        <f t="shared" si="61"/>
        <v>0</v>
      </c>
      <c r="AK30" s="33">
        <f t="shared" si="61"/>
        <v>0</v>
      </c>
      <c r="AL30" s="33">
        <f t="shared" si="61"/>
        <v>0</v>
      </c>
      <c r="AM30" s="33">
        <f t="shared" si="61"/>
        <v>0</v>
      </c>
      <c r="AN30" s="33">
        <f t="shared" si="61"/>
        <v>0</v>
      </c>
      <c r="AO30" s="33">
        <f t="shared" si="61"/>
        <v>0</v>
      </c>
      <c r="AP30" s="33">
        <f t="shared" si="61"/>
        <v>0</v>
      </c>
      <c r="AQ30" s="33">
        <f t="shared" si="61"/>
        <v>0</v>
      </c>
      <c r="AR30" s="33">
        <f t="shared" si="61"/>
        <v>0</v>
      </c>
    </row>
    <row r="31" spans="1:44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26</v>
      </c>
      <c r="G31" s="6">
        <v>30</v>
      </c>
      <c r="H31" s="6">
        <v>30</v>
      </c>
      <c r="I31" s="31">
        <f t="shared" si="3"/>
        <v>50.000000000000014</v>
      </c>
      <c r="J31" s="33">
        <v>49.13</v>
      </c>
      <c r="K31" s="33">
        <v>0.11</v>
      </c>
      <c r="L31" s="33">
        <v>0.1</v>
      </c>
      <c r="M31" s="33">
        <v>0.11</v>
      </c>
      <c r="N31" s="33">
        <v>0.09</v>
      </c>
      <c r="O31" s="33">
        <v>0.09</v>
      </c>
      <c r="P31" s="33">
        <v>0.1</v>
      </c>
      <c r="Q31" s="33">
        <v>0.1</v>
      </c>
      <c r="R31" s="33">
        <v>7.0000000000000007E-2</v>
      </c>
      <c r="S31" s="33">
        <v>0.1</v>
      </c>
      <c r="T31" s="25">
        <f t="shared" si="5"/>
        <v>60</v>
      </c>
      <c r="U31" s="6">
        <v>60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32">
        <f t="shared" si="7"/>
        <v>60</v>
      </c>
      <c r="AG31" s="33">
        <v>60</v>
      </c>
      <c r="AH31" s="32">
        <f t="shared" si="9"/>
        <v>0</v>
      </c>
      <c r="AI31" s="33"/>
      <c r="AJ31" s="33"/>
      <c r="AK31" s="33"/>
      <c r="AL31" s="33"/>
      <c r="AM31" s="33"/>
      <c r="AN31" s="33"/>
      <c r="AO31" s="33"/>
      <c r="AP31" s="33"/>
      <c r="AQ31" s="33"/>
      <c r="AR31" s="33"/>
    </row>
    <row r="32" spans="1:44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25">
        <f t="shared" si="5"/>
        <v>0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2">
        <f t="shared" si="7"/>
        <v>0</v>
      </c>
      <c r="AG32" s="33"/>
      <c r="AH32" s="32">
        <f t="shared" si="9"/>
        <v>0</v>
      </c>
      <c r="AI32" s="33"/>
      <c r="AJ32" s="33"/>
      <c r="AK32" s="33"/>
      <c r="AL32" s="33"/>
      <c r="AM32" s="33"/>
      <c r="AN32" s="33"/>
      <c r="AO32" s="33"/>
      <c r="AP32" s="33"/>
      <c r="AQ32" s="33"/>
      <c r="AR32" s="33"/>
    </row>
    <row r="33" spans="1:44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130</v>
      </c>
      <c r="G33" s="6">
        <v>130</v>
      </c>
      <c r="H33" s="6">
        <v>139</v>
      </c>
      <c r="I33" s="31">
        <f t="shared" si="3"/>
        <v>145.00000000000003</v>
      </c>
      <c r="J33" s="33">
        <v>142.47999999999999</v>
      </c>
      <c r="K33" s="33">
        <v>0.33</v>
      </c>
      <c r="L33" s="33">
        <v>0.28999999999999998</v>
      </c>
      <c r="M33" s="33">
        <v>0.28000000000000003</v>
      </c>
      <c r="N33" s="33">
        <v>0.27</v>
      </c>
      <c r="O33" s="33">
        <v>0.27</v>
      </c>
      <c r="P33" s="33">
        <v>0.3</v>
      </c>
      <c r="Q33" s="33">
        <v>0.28000000000000003</v>
      </c>
      <c r="R33" s="33">
        <v>0.22</v>
      </c>
      <c r="S33" s="33">
        <v>0.28000000000000003</v>
      </c>
      <c r="T33" s="25">
        <f t="shared" si="5"/>
        <v>178</v>
      </c>
      <c r="U33" s="6">
        <v>178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32">
        <f t="shared" si="7"/>
        <v>181</v>
      </c>
      <c r="AG33" s="33">
        <v>181</v>
      </c>
      <c r="AH33" s="32">
        <f t="shared" si="9"/>
        <v>0</v>
      </c>
      <c r="AI33" s="33"/>
      <c r="AJ33" s="33"/>
      <c r="AK33" s="33"/>
      <c r="AL33" s="33"/>
      <c r="AM33" s="33"/>
      <c r="AN33" s="33"/>
      <c r="AO33" s="33"/>
      <c r="AP33" s="33"/>
      <c r="AQ33" s="33"/>
      <c r="AR33" s="33"/>
    </row>
    <row r="34" spans="1:44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2</v>
      </c>
      <c r="G34" s="6">
        <v>2</v>
      </c>
      <c r="H34" s="6">
        <v>2</v>
      </c>
      <c r="I34" s="31">
        <f t="shared" si="3"/>
        <v>2</v>
      </c>
      <c r="J34" s="33">
        <v>1.91</v>
      </c>
      <c r="K34" s="33">
        <v>0.01</v>
      </c>
      <c r="L34" s="33">
        <v>0.01</v>
      </c>
      <c r="M34" s="33">
        <v>0.01</v>
      </c>
      <c r="N34" s="33">
        <v>0.01</v>
      </c>
      <c r="O34" s="33">
        <v>0.01</v>
      </c>
      <c r="P34" s="33">
        <v>0.01</v>
      </c>
      <c r="Q34" s="33">
        <v>0.01</v>
      </c>
      <c r="R34" s="33">
        <v>0.01</v>
      </c>
      <c r="S34" s="33">
        <v>0.01</v>
      </c>
      <c r="T34" s="25">
        <f t="shared" si="5"/>
        <v>0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32">
        <f t="shared" si="7"/>
        <v>2</v>
      </c>
      <c r="AG34" s="33">
        <v>2</v>
      </c>
      <c r="AH34" s="32">
        <f t="shared" si="9"/>
        <v>0</v>
      </c>
      <c r="AI34" s="33"/>
      <c r="AJ34" s="33"/>
      <c r="AK34" s="33"/>
      <c r="AL34" s="33"/>
      <c r="AM34" s="33"/>
      <c r="AN34" s="33"/>
      <c r="AO34" s="33"/>
      <c r="AP34" s="33"/>
      <c r="AQ34" s="33"/>
      <c r="AR34" s="33"/>
    </row>
    <row r="35" spans="1:44" s="2" customFormat="1" ht="21.75" x14ac:dyDescent="0.65">
      <c r="A35" s="13">
        <v>73</v>
      </c>
      <c r="B35" s="13"/>
      <c r="C35" s="13"/>
      <c r="D35" s="9" t="s">
        <v>28</v>
      </c>
      <c r="E35" s="17" t="s">
        <v>53</v>
      </c>
      <c r="F35" s="18">
        <f t="shared" ref="F35:H35" si="62">F36+F37+F44</f>
        <v>9332</v>
      </c>
      <c r="G35" s="18">
        <f>G36+G37+G44</f>
        <v>10338</v>
      </c>
      <c r="H35" s="18">
        <f t="shared" si="62"/>
        <v>10397</v>
      </c>
      <c r="I35" s="31">
        <f t="shared" si="3"/>
        <v>9973</v>
      </c>
      <c r="J35" s="32">
        <f t="shared" ref="J35:S35" si="63">J36+J37+J44</f>
        <v>9799.75</v>
      </c>
      <c r="K35" s="32">
        <f t="shared" si="63"/>
        <v>22.86</v>
      </c>
      <c r="L35" s="32">
        <f t="shared" si="63"/>
        <v>19.63</v>
      </c>
      <c r="M35" s="32">
        <f t="shared" si="63"/>
        <v>18.91</v>
      </c>
      <c r="N35" s="32">
        <f t="shared" si="63"/>
        <v>18.850000000000001</v>
      </c>
      <c r="O35" s="32">
        <f t="shared" si="63"/>
        <v>18.799999999999997</v>
      </c>
      <c r="P35" s="32">
        <f t="shared" si="63"/>
        <v>20.86</v>
      </c>
      <c r="Q35" s="32">
        <f t="shared" si="63"/>
        <v>19.259999999999998</v>
      </c>
      <c r="R35" s="32">
        <f t="shared" si="63"/>
        <v>14.82</v>
      </c>
      <c r="S35" s="32">
        <f t="shared" si="63"/>
        <v>19.259999999999998</v>
      </c>
      <c r="T35" s="25">
        <f t="shared" si="5"/>
        <v>10783</v>
      </c>
      <c r="U35" s="18">
        <f t="shared" ref="U35:AE35" si="64">U36+U37+U44</f>
        <v>10783</v>
      </c>
      <c r="V35" s="18">
        <f t="shared" si="64"/>
        <v>0</v>
      </c>
      <c r="W35" s="18">
        <f t="shared" si="64"/>
        <v>0</v>
      </c>
      <c r="X35" s="18">
        <f>X36+X37+X44</f>
        <v>0</v>
      </c>
      <c r="Y35" s="18">
        <f t="shared" si="64"/>
        <v>0</v>
      </c>
      <c r="Z35" s="18">
        <f>Z36+Z37+Z44</f>
        <v>0</v>
      </c>
      <c r="AA35" s="18">
        <f t="shared" si="64"/>
        <v>0</v>
      </c>
      <c r="AB35" s="18">
        <f t="shared" si="64"/>
        <v>0</v>
      </c>
      <c r="AC35" s="18">
        <f t="shared" si="64"/>
        <v>0</v>
      </c>
      <c r="AD35" s="18">
        <f t="shared" ref="AD35" si="65">AD36+AD37+AD44</f>
        <v>0</v>
      </c>
      <c r="AE35" s="18">
        <f t="shared" si="64"/>
        <v>0</v>
      </c>
      <c r="AF35" s="32">
        <f t="shared" si="7"/>
        <v>13945</v>
      </c>
      <c r="AG35" s="32">
        <f t="shared" ref="AG35:AR35" si="66">AG36+AG37+AG44</f>
        <v>13945</v>
      </c>
      <c r="AH35" s="32">
        <f t="shared" si="9"/>
        <v>0</v>
      </c>
      <c r="AI35" s="32">
        <f t="shared" si="66"/>
        <v>0</v>
      </c>
      <c r="AJ35" s="32">
        <f t="shared" si="66"/>
        <v>0</v>
      </c>
      <c r="AK35" s="32">
        <f t="shared" si="66"/>
        <v>0</v>
      </c>
      <c r="AL35" s="32">
        <f t="shared" si="66"/>
        <v>0</v>
      </c>
      <c r="AM35" s="32">
        <f t="shared" si="66"/>
        <v>0</v>
      </c>
      <c r="AN35" s="32">
        <f t="shared" si="66"/>
        <v>0</v>
      </c>
      <c r="AO35" s="32">
        <f t="shared" si="66"/>
        <v>0</v>
      </c>
      <c r="AP35" s="32">
        <f t="shared" si="66"/>
        <v>0</v>
      </c>
      <c r="AQ35" s="32">
        <f t="shared" si="66"/>
        <v>0</v>
      </c>
      <c r="AR35" s="32">
        <f t="shared" si="66"/>
        <v>0</v>
      </c>
    </row>
    <row r="36" spans="1:44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>
        <v>7000</v>
      </c>
      <c r="G36" s="6">
        <v>7018</v>
      </c>
      <c r="H36" s="6">
        <v>7000</v>
      </c>
      <c r="I36" s="31">
        <f t="shared" si="3"/>
        <v>7000</v>
      </c>
      <c r="J36" s="33">
        <v>6878.4</v>
      </c>
      <c r="K36" s="33">
        <v>16.04</v>
      </c>
      <c r="L36" s="33">
        <v>13.79</v>
      </c>
      <c r="M36" s="33">
        <v>13.26</v>
      </c>
      <c r="N36" s="33">
        <v>13.23</v>
      </c>
      <c r="O36" s="33">
        <v>13.2</v>
      </c>
      <c r="P36" s="33">
        <v>14.64</v>
      </c>
      <c r="Q36" s="33">
        <v>13.51</v>
      </c>
      <c r="R36" s="33">
        <v>10.42</v>
      </c>
      <c r="S36" s="33">
        <v>13.51</v>
      </c>
      <c r="T36" s="25">
        <f t="shared" si="5"/>
        <v>7300</v>
      </c>
      <c r="U36" s="6">
        <v>7300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32">
        <f t="shared" si="7"/>
        <v>10000</v>
      </c>
      <c r="AG36" s="33">
        <v>10000</v>
      </c>
      <c r="AH36" s="32">
        <f t="shared" si="9"/>
        <v>0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</row>
    <row r="37" spans="1:44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H37" si="67">SUM(F38:F43)</f>
        <v>1600</v>
      </c>
      <c r="G37" s="6">
        <f>SUM(G38:G43)</f>
        <v>1920</v>
      </c>
      <c r="H37" s="6">
        <f t="shared" si="67"/>
        <v>1950</v>
      </c>
      <c r="I37" s="31">
        <f t="shared" si="3"/>
        <v>1801.0000000000005</v>
      </c>
      <c r="J37" s="33">
        <f t="shared" ref="J37:S37" si="68">SUM(J38:J43)</f>
        <v>1769.75</v>
      </c>
      <c r="K37" s="33">
        <f t="shared" si="68"/>
        <v>4.13</v>
      </c>
      <c r="L37" s="33">
        <f t="shared" si="68"/>
        <v>3.5300000000000002</v>
      </c>
      <c r="M37" s="33">
        <f t="shared" si="68"/>
        <v>3.42</v>
      </c>
      <c r="N37" s="33">
        <f t="shared" si="68"/>
        <v>3.4000000000000004</v>
      </c>
      <c r="O37" s="33">
        <f t="shared" si="68"/>
        <v>3.38</v>
      </c>
      <c r="P37" s="33">
        <f t="shared" si="68"/>
        <v>3.76</v>
      </c>
      <c r="Q37" s="33">
        <f t="shared" si="68"/>
        <v>3.48</v>
      </c>
      <c r="R37" s="33">
        <f t="shared" si="68"/>
        <v>2.67</v>
      </c>
      <c r="S37" s="33">
        <f t="shared" si="68"/>
        <v>3.48</v>
      </c>
      <c r="T37" s="25">
        <f t="shared" si="5"/>
        <v>2107</v>
      </c>
      <c r="U37" s="6">
        <f t="shared" ref="U37:AE37" si="69">SUM(U38:U43)</f>
        <v>2107</v>
      </c>
      <c r="V37" s="6">
        <f t="shared" si="69"/>
        <v>0</v>
      </c>
      <c r="W37" s="6">
        <f t="shared" si="69"/>
        <v>0</v>
      </c>
      <c r="X37" s="6">
        <f>SUM(X38:X43)</f>
        <v>0</v>
      </c>
      <c r="Y37" s="6">
        <f t="shared" si="69"/>
        <v>0</v>
      </c>
      <c r="Z37" s="6">
        <f>SUM(Z38:Z43)</f>
        <v>0</v>
      </c>
      <c r="AA37" s="6">
        <f t="shared" si="69"/>
        <v>0</v>
      </c>
      <c r="AB37" s="6">
        <f t="shared" si="69"/>
        <v>0</v>
      </c>
      <c r="AC37" s="6">
        <f t="shared" si="69"/>
        <v>0</v>
      </c>
      <c r="AD37" s="6">
        <f t="shared" ref="AD37" si="70">SUM(AD38:AD43)</f>
        <v>0</v>
      </c>
      <c r="AE37" s="6">
        <f t="shared" si="69"/>
        <v>0</v>
      </c>
      <c r="AF37" s="32">
        <f t="shared" si="7"/>
        <v>2430</v>
      </c>
      <c r="AG37" s="33">
        <f t="shared" ref="AG37:AR37" si="71">SUM(AG38:AG43)</f>
        <v>2430</v>
      </c>
      <c r="AH37" s="32">
        <f t="shared" si="9"/>
        <v>0</v>
      </c>
      <c r="AI37" s="33">
        <f t="shared" si="71"/>
        <v>0</v>
      </c>
      <c r="AJ37" s="33">
        <f t="shared" si="71"/>
        <v>0</v>
      </c>
      <c r="AK37" s="33">
        <f t="shared" si="71"/>
        <v>0</v>
      </c>
      <c r="AL37" s="33">
        <f t="shared" si="71"/>
        <v>0</v>
      </c>
      <c r="AM37" s="33">
        <f t="shared" si="71"/>
        <v>0</v>
      </c>
      <c r="AN37" s="33">
        <f t="shared" si="71"/>
        <v>0</v>
      </c>
      <c r="AO37" s="33">
        <f t="shared" si="71"/>
        <v>0</v>
      </c>
      <c r="AP37" s="33">
        <f t="shared" si="71"/>
        <v>0</v>
      </c>
      <c r="AQ37" s="33">
        <f t="shared" si="71"/>
        <v>0</v>
      </c>
      <c r="AR37" s="33">
        <f t="shared" si="71"/>
        <v>0</v>
      </c>
    </row>
    <row r="38" spans="1:44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350</v>
      </c>
      <c r="G38" s="6">
        <v>250</v>
      </c>
      <c r="H38" s="6">
        <v>250</v>
      </c>
      <c r="I38" s="31">
        <f t="shared" si="3"/>
        <v>250</v>
      </c>
      <c r="J38" s="33">
        <v>245.66</v>
      </c>
      <c r="K38" s="33">
        <v>0.56999999999999995</v>
      </c>
      <c r="L38" s="33">
        <v>0.49</v>
      </c>
      <c r="M38" s="33">
        <v>0.49</v>
      </c>
      <c r="N38" s="33">
        <v>0.47</v>
      </c>
      <c r="O38" s="33">
        <v>0.47</v>
      </c>
      <c r="P38" s="33">
        <v>0.52</v>
      </c>
      <c r="Q38" s="33">
        <v>0.48</v>
      </c>
      <c r="R38" s="33">
        <v>0.37</v>
      </c>
      <c r="S38" s="33">
        <v>0.48</v>
      </c>
      <c r="T38" s="25">
        <f t="shared" si="5"/>
        <v>250</v>
      </c>
      <c r="U38" s="6">
        <v>250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32">
        <f t="shared" si="7"/>
        <v>500</v>
      </c>
      <c r="AG38" s="33">
        <v>500</v>
      </c>
      <c r="AH38" s="32">
        <f t="shared" si="9"/>
        <v>0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</row>
    <row r="39" spans="1:44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50</v>
      </c>
      <c r="G39" s="6">
        <v>30</v>
      </c>
      <c r="H39" s="6">
        <v>30</v>
      </c>
      <c r="I39" s="31">
        <f t="shared" si="3"/>
        <v>29.999999999999993</v>
      </c>
      <c r="J39" s="33">
        <v>29.48</v>
      </c>
      <c r="K39" s="33">
        <v>7.0000000000000007E-2</v>
      </c>
      <c r="L39" s="33">
        <v>0.06</v>
      </c>
      <c r="M39" s="33">
        <v>0.06</v>
      </c>
      <c r="N39" s="33">
        <v>0.06</v>
      </c>
      <c r="O39" s="33">
        <v>0.05</v>
      </c>
      <c r="P39" s="33">
        <v>0.06</v>
      </c>
      <c r="Q39" s="33">
        <v>0.06</v>
      </c>
      <c r="R39" s="33">
        <v>0.04</v>
      </c>
      <c r="S39" s="33">
        <v>0.06</v>
      </c>
      <c r="T39" s="25">
        <f t="shared" si="5"/>
        <v>30</v>
      </c>
      <c r="U39" s="6">
        <v>30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32">
        <f t="shared" si="7"/>
        <v>60</v>
      </c>
      <c r="AG39" s="33">
        <v>60</v>
      </c>
      <c r="AH39" s="32">
        <f t="shared" si="9"/>
        <v>0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25">
        <f t="shared" si="5"/>
        <v>50</v>
      </c>
      <c r="U40" s="6">
        <v>50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32">
        <f t="shared" si="7"/>
        <v>20</v>
      </c>
      <c r="AG40" s="33">
        <v>20</v>
      </c>
      <c r="AH40" s="32">
        <f t="shared" si="9"/>
        <v>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4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1000</v>
      </c>
      <c r="G41" s="6">
        <v>300</v>
      </c>
      <c r="H41" s="6">
        <v>300</v>
      </c>
      <c r="I41" s="31">
        <f t="shared" si="3"/>
        <v>321.00000000000011</v>
      </c>
      <c r="J41" s="33">
        <v>315.43</v>
      </c>
      <c r="K41" s="33">
        <v>0.74</v>
      </c>
      <c r="L41" s="33">
        <v>0.61</v>
      </c>
      <c r="M41" s="33">
        <v>0.61</v>
      </c>
      <c r="N41" s="33">
        <v>0.61</v>
      </c>
      <c r="O41" s="33">
        <v>0.61</v>
      </c>
      <c r="P41" s="33">
        <v>0.67</v>
      </c>
      <c r="Q41" s="33">
        <v>0.62</v>
      </c>
      <c r="R41" s="33">
        <v>0.48</v>
      </c>
      <c r="S41" s="33">
        <v>0.62</v>
      </c>
      <c r="T41" s="25">
        <f t="shared" si="5"/>
        <v>627</v>
      </c>
      <c r="U41" s="6">
        <v>627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32">
        <f t="shared" si="7"/>
        <v>600</v>
      </c>
      <c r="AG41" s="33">
        <v>600</v>
      </c>
      <c r="AH41" s="32">
        <f t="shared" si="9"/>
        <v>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</row>
    <row r="42" spans="1:44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500.00000000000006</v>
      </c>
      <c r="J42" s="33">
        <v>491.31</v>
      </c>
      <c r="K42" s="33">
        <v>1.1499999999999999</v>
      </c>
      <c r="L42" s="33">
        <v>0.99</v>
      </c>
      <c r="M42" s="33">
        <v>0.94</v>
      </c>
      <c r="N42" s="33">
        <v>0.94</v>
      </c>
      <c r="O42" s="33">
        <v>0.94</v>
      </c>
      <c r="P42" s="33">
        <v>1.05</v>
      </c>
      <c r="Q42" s="33">
        <v>0.97</v>
      </c>
      <c r="R42" s="33">
        <v>0.74</v>
      </c>
      <c r="S42" s="33">
        <v>0.97</v>
      </c>
      <c r="T42" s="25">
        <f t="shared" si="5"/>
        <v>450</v>
      </c>
      <c r="U42" s="6">
        <v>450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32">
        <f t="shared" si="7"/>
        <v>550</v>
      </c>
      <c r="AG42" s="33">
        <v>550</v>
      </c>
      <c r="AH42" s="32">
        <f t="shared" si="9"/>
        <v>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</row>
    <row r="43" spans="1:44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200</v>
      </c>
      <c r="G43" s="6">
        <v>1340</v>
      </c>
      <c r="H43" s="6">
        <v>1370</v>
      </c>
      <c r="I43" s="31">
        <f t="shared" si="3"/>
        <v>700.00000000000011</v>
      </c>
      <c r="J43" s="33">
        <v>687.87</v>
      </c>
      <c r="K43" s="33">
        <v>1.6</v>
      </c>
      <c r="L43" s="33">
        <v>1.38</v>
      </c>
      <c r="M43" s="33">
        <v>1.32</v>
      </c>
      <c r="N43" s="33">
        <v>1.32</v>
      </c>
      <c r="O43" s="33">
        <v>1.31</v>
      </c>
      <c r="P43" s="33">
        <v>1.46</v>
      </c>
      <c r="Q43" s="33">
        <v>1.35</v>
      </c>
      <c r="R43" s="33">
        <v>1.04</v>
      </c>
      <c r="S43" s="33">
        <v>1.35</v>
      </c>
      <c r="T43" s="25">
        <f t="shared" si="5"/>
        <v>700</v>
      </c>
      <c r="U43" s="6">
        <v>700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32">
        <f t="shared" si="7"/>
        <v>700</v>
      </c>
      <c r="AG43" s="33">
        <v>700</v>
      </c>
      <c r="AH43" s="32">
        <f t="shared" si="9"/>
        <v>0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</row>
    <row r="44" spans="1:44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H44" si="72">SUM(F45:F49)</f>
        <v>732</v>
      </c>
      <c r="G44" s="6">
        <f>SUM(G45:G49)</f>
        <v>1400</v>
      </c>
      <c r="H44" s="6">
        <f t="shared" si="72"/>
        <v>1447</v>
      </c>
      <c r="I44" s="31">
        <f t="shared" si="3"/>
        <v>1172</v>
      </c>
      <c r="J44" s="33">
        <f t="shared" ref="J44:S44" si="73">SUM(J45:J49)</f>
        <v>1151.5999999999999</v>
      </c>
      <c r="K44" s="33">
        <f t="shared" si="73"/>
        <v>2.69</v>
      </c>
      <c r="L44" s="33">
        <f t="shared" si="73"/>
        <v>2.31</v>
      </c>
      <c r="M44" s="33">
        <f t="shared" si="73"/>
        <v>2.23</v>
      </c>
      <c r="N44" s="33">
        <f t="shared" si="73"/>
        <v>2.2199999999999998</v>
      </c>
      <c r="O44" s="33">
        <f t="shared" si="73"/>
        <v>2.2199999999999998</v>
      </c>
      <c r="P44" s="33">
        <f t="shared" si="73"/>
        <v>2.46</v>
      </c>
      <c r="Q44" s="33">
        <f t="shared" si="73"/>
        <v>2.27</v>
      </c>
      <c r="R44" s="33">
        <f t="shared" si="73"/>
        <v>1.73</v>
      </c>
      <c r="S44" s="33">
        <f t="shared" si="73"/>
        <v>2.27</v>
      </c>
      <c r="T44" s="25">
        <f t="shared" si="5"/>
        <v>1376</v>
      </c>
      <c r="U44" s="6">
        <f t="shared" ref="U44:AE44" si="74">SUM(U45:U49)</f>
        <v>1376</v>
      </c>
      <c r="V44" s="6">
        <f t="shared" si="74"/>
        <v>0</v>
      </c>
      <c r="W44" s="6">
        <f t="shared" si="74"/>
        <v>0</v>
      </c>
      <c r="X44" s="6">
        <f>SUM(X45:X49)</f>
        <v>0</v>
      </c>
      <c r="Y44" s="6">
        <f t="shared" si="74"/>
        <v>0</v>
      </c>
      <c r="Z44" s="6">
        <f>SUM(Z45:Z49)</f>
        <v>0</v>
      </c>
      <c r="AA44" s="6">
        <f t="shared" si="74"/>
        <v>0</v>
      </c>
      <c r="AB44" s="6">
        <f t="shared" si="74"/>
        <v>0</v>
      </c>
      <c r="AC44" s="6">
        <f t="shared" si="74"/>
        <v>0</v>
      </c>
      <c r="AD44" s="6">
        <f t="shared" ref="AD44" si="75">SUM(AD45:AD49)</f>
        <v>0</v>
      </c>
      <c r="AE44" s="6">
        <f t="shared" si="74"/>
        <v>0</v>
      </c>
      <c r="AF44" s="32">
        <f t="shared" si="7"/>
        <v>1515</v>
      </c>
      <c r="AG44" s="33">
        <f t="shared" ref="AG44:AR44" si="76">SUM(AG45:AG49)</f>
        <v>1515</v>
      </c>
      <c r="AH44" s="32">
        <f t="shared" si="9"/>
        <v>0</v>
      </c>
      <c r="AI44" s="33">
        <f t="shared" si="76"/>
        <v>0</v>
      </c>
      <c r="AJ44" s="33">
        <f t="shared" si="76"/>
        <v>0</v>
      </c>
      <c r="AK44" s="33">
        <f t="shared" si="76"/>
        <v>0</v>
      </c>
      <c r="AL44" s="33">
        <f t="shared" si="76"/>
        <v>0</v>
      </c>
      <c r="AM44" s="33">
        <f t="shared" si="76"/>
        <v>0</v>
      </c>
      <c r="AN44" s="33">
        <f t="shared" si="76"/>
        <v>0</v>
      </c>
      <c r="AO44" s="33">
        <f t="shared" si="76"/>
        <v>0</v>
      </c>
      <c r="AP44" s="33">
        <f t="shared" si="76"/>
        <v>0</v>
      </c>
      <c r="AQ44" s="33">
        <f t="shared" si="76"/>
        <v>0</v>
      </c>
      <c r="AR44" s="33">
        <f t="shared" si="76"/>
        <v>0</v>
      </c>
    </row>
    <row r="45" spans="1:44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/>
      <c r="G45" s="6"/>
      <c r="H45" s="6"/>
      <c r="I45" s="31">
        <f t="shared" si="3"/>
        <v>0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25">
        <f t="shared" si="5"/>
        <v>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32">
        <f t="shared" si="7"/>
        <v>0</v>
      </c>
      <c r="AG45" s="33"/>
      <c r="AH45" s="32">
        <f t="shared" si="9"/>
        <v>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4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220</v>
      </c>
      <c r="G46" s="6">
        <v>451</v>
      </c>
      <c r="H46" s="6">
        <v>500</v>
      </c>
      <c r="I46" s="31">
        <f t="shared" si="3"/>
        <v>500</v>
      </c>
      <c r="J46" s="33">
        <v>491.28</v>
      </c>
      <c r="K46" s="33">
        <v>1.1499999999999999</v>
      </c>
      <c r="L46" s="33">
        <v>0.99</v>
      </c>
      <c r="M46" s="33">
        <v>0.95</v>
      </c>
      <c r="N46" s="33">
        <v>0.95</v>
      </c>
      <c r="O46" s="33">
        <v>0.95</v>
      </c>
      <c r="P46" s="33">
        <v>1.05</v>
      </c>
      <c r="Q46" s="33">
        <v>0.97</v>
      </c>
      <c r="R46" s="33">
        <v>0.74</v>
      </c>
      <c r="S46" s="33">
        <v>0.97</v>
      </c>
      <c r="T46" s="25">
        <f t="shared" si="5"/>
        <v>696</v>
      </c>
      <c r="U46" s="6">
        <v>696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32">
        <f t="shared" si="7"/>
        <v>800</v>
      </c>
      <c r="AG46" s="33">
        <v>800</v>
      </c>
      <c r="AH46" s="32">
        <f t="shared" si="9"/>
        <v>0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4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70</v>
      </c>
      <c r="G47" s="6">
        <v>70</v>
      </c>
      <c r="H47" s="6">
        <v>75</v>
      </c>
      <c r="I47" s="31">
        <f t="shared" si="3"/>
        <v>148.99999999999997</v>
      </c>
      <c r="J47" s="33">
        <v>146.41</v>
      </c>
      <c r="K47" s="33">
        <v>0.34</v>
      </c>
      <c r="L47" s="33">
        <v>0.28999999999999998</v>
      </c>
      <c r="M47" s="33">
        <v>0.28999999999999998</v>
      </c>
      <c r="N47" s="33">
        <v>0.28000000000000003</v>
      </c>
      <c r="O47" s="33">
        <v>0.28000000000000003</v>
      </c>
      <c r="P47" s="33">
        <v>0.31</v>
      </c>
      <c r="Q47" s="33">
        <v>0.28999999999999998</v>
      </c>
      <c r="R47" s="33">
        <v>0.22</v>
      </c>
      <c r="S47" s="33">
        <v>0.28999999999999998</v>
      </c>
      <c r="T47" s="25">
        <f t="shared" si="5"/>
        <v>135</v>
      </c>
      <c r="U47" s="6">
        <v>135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32">
        <f t="shared" si="7"/>
        <v>135</v>
      </c>
      <c r="AG47" s="33">
        <v>135</v>
      </c>
      <c r="AH47" s="32">
        <f t="shared" si="9"/>
        <v>0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4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>
        <v>62</v>
      </c>
      <c r="G48" s="6">
        <v>62</v>
      </c>
      <c r="H48" s="6">
        <v>63</v>
      </c>
      <c r="I48" s="31">
        <f t="shared" si="3"/>
        <v>69.999999999999986</v>
      </c>
      <c r="J48" s="33">
        <v>68.78</v>
      </c>
      <c r="K48" s="33">
        <v>0.16</v>
      </c>
      <c r="L48" s="33">
        <v>0.14000000000000001</v>
      </c>
      <c r="M48" s="33">
        <v>0.13</v>
      </c>
      <c r="N48" s="33">
        <v>0.13</v>
      </c>
      <c r="O48" s="33">
        <v>0.13</v>
      </c>
      <c r="P48" s="33">
        <v>0.15</v>
      </c>
      <c r="Q48" s="33">
        <v>0.14000000000000001</v>
      </c>
      <c r="R48" s="33">
        <v>0.1</v>
      </c>
      <c r="S48" s="33">
        <v>0.14000000000000001</v>
      </c>
      <c r="T48" s="25">
        <f t="shared" si="5"/>
        <v>80</v>
      </c>
      <c r="U48" s="6">
        <v>80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32">
        <f t="shared" si="7"/>
        <v>80</v>
      </c>
      <c r="AG48" s="33">
        <v>80</v>
      </c>
      <c r="AH48" s="32">
        <f t="shared" si="9"/>
        <v>0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</row>
    <row r="49" spans="1:44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380</v>
      </c>
      <c r="G49" s="6">
        <v>817</v>
      </c>
      <c r="H49" s="6">
        <v>809</v>
      </c>
      <c r="I49" s="31">
        <f t="shared" si="3"/>
        <v>453.00000000000006</v>
      </c>
      <c r="J49" s="33">
        <v>445.13</v>
      </c>
      <c r="K49" s="33">
        <v>1.04</v>
      </c>
      <c r="L49" s="33">
        <v>0.89</v>
      </c>
      <c r="M49" s="33">
        <v>0.86</v>
      </c>
      <c r="N49" s="33">
        <v>0.86</v>
      </c>
      <c r="O49" s="33">
        <v>0.86</v>
      </c>
      <c r="P49" s="33">
        <v>0.95</v>
      </c>
      <c r="Q49" s="33">
        <v>0.87</v>
      </c>
      <c r="R49" s="33">
        <v>0.67</v>
      </c>
      <c r="S49" s="33">
        <v>0.87</v>
      </c>
      <c r="T49" s="25">
        <f t="shared" si="5"/>
        <v>465</v>
      </c>
      <c r="U49" s="6">
        <v>465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32">
        <f t="shared" si="7"/>
        <v>500</v>
      </c>
      <c r="AG49" s="33">
        <v>500</v>
      </c>
      <c r="AH49" s="32">
        <f t="shared" si="9"/>
        <v>0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1:44" s="2" customFormat="1" ht="21.75" x14ac:dyDescent="0.65">
      <c r="A50" s="13">
        <v>74</v>
      </c>
      <c r="B50" s="13"/>
      <c r="C50" s="13"/>
      <c r="D50" s="9" t="s">
        <v>40</v>
      </c>
      <c r="E50" s="17" t="s">
        <v>88</v>
      </c>
      <c r="F50" s="18">
        <f t="shared" ref="F50:H50" si="77">F51</f>
        <v>2210</v>
      </c>
      <c r="G50" s="18">
        <f>G51</f>
        <v>2000</v>
      </c>
      <c r="H50" s="18">
        <f t="shared" si="77"/>
        <v>2000</v>
      </c>
      <c r="I50" s="31">
        <f t="shared" si="3"/>
        <v>1999.9999999999998</v>
      </c>
      <c r="J50" s="32">
        <f t="shared" ref="J50:S50" si="78">J52</f>
        <v>1965.26</v>
      </c>
      <c r="K50" s="32">
        <f t="shared" si="78"/>
        <v>4.58</v>
      </c>
      <c r="L50" s="32">
        <f t="shared" si="78"/>
        <v>3.94</v>
      </c>
      <c r="M50" s="32">
        <f t="shared" si="78"/>
        <v>3.78</v>
      </c>
      <c r="N50" s="32">
        <f t="shared" si="78"/>
        <v>3.78</v>
      </c>
      <c r="O50" s="32">
        <f t="shared" si="78"/>
        <v>3.78</v>
      </c>
      <c r="P50" s="32">
        <f t="shared" si="78"/>
        <v>4.18</v>
      </c>
      <c r="Q50" s="32">
        <f t="shared" si="78"/>
        <v>3.86</v>
      </c>
      <c r="R50" s="32">
        <f t="shared" si="78"/>
        <v>2.98</v>
      </c>
      <c r="S50" s="32">
        <f t="shared" si="78"/>
        <v>3.86</v>
      </c>
      <c r="T50" s="25">
        <f t="shared" si="5"/>
        <v>2200</v>
      </c>
      <c r="U50" s="18">
        <f>SUM(U51:U52)</f>
        <v>2200</v>
      </c>
      <c r="V50" s="18">
        <f t="shared" ref="V50:AE50" si="79">SUM(V51:V52)</f>
        <v>0</v>
      </c>
      <c r="W50" s="18">
        <f t="shared" si="79"/>
        <v>0</v>
      </c>
      <c r="X50" s="18">
        <f t="shared" si="79"/>
        <v>0</v>
      </c>
      <c r="Y50" s="18">
        <f t="shared" si="79"/>
        <v>0</v>
      </c>
      <c r="Z50" s="18">
        <f t="shared" si="79"/>
        <v>0</v>
      </c>
      <c r="AA50" s="18">
        <f t="shared" si="79"/>
        <v>0</v>
      </c>
      <c r="AB50" s="18">
        <f t="shared" si="79"/>
        <v>0</v>
      </c>
      <c r="AC50" s="18">
        <f t="shared" si="79"/>
        <v>0</v>
      </c>
      <c r="AD50" s="18">
        <f t="shared" si="79"/>
        <v>0</v>
      </c>
      <c r="AE50" s="18">
        <f t="shared" si="79"/>
        <v>0</v>
      </c>
      <c r="AF50" s="32">
        <f t="shared" si="7"/>
        <v>2500</v>
      </c>
      <c r="AG50" s="32">
        <f>SUM(AG51:AG52)</f>
        <v>2500</v>
      </c>
      <c r="AH50" s="32">
        <f t="shared" si="9"/>
        <v>0</v>
      </c>
      <c r="AI50" s="32">
        <f t="shared" ref="AI50:AR50" si="80">SUM(AI51:AI52)</f>
        <v>0</v>
      </c>
      <c r="AJ50" s="32">
        <f t="shared" si="80"/>
        <v>0</v>
      </c>
      <c r="AK50" s="32">
        <f t="shared" si="80"/>
        <v>0</v>
      </c>
      <c r="AL50" s="32">
        <f t="shared" si="80"/>
        <v>0</v>
      </c>
      <c r="AM50" s="32">
        <f t="shared" si="80"/>
        <v>0</v>
      </c>
      <c r="AN50" s="32">
        <f t="shared" si="80"/>
        <v>0</v>
      </c>
      <c r="AO50" s="32">
        <f t="shared" si="80"/>
        <v>0</v>
      </c>
      <c r="AP50" s="32">
        <f t="shared" si="80"/>
        <v>0</v>
      </c>
      <c r="AQ50" s="32">
        <f t="shared" si="80"/>
        <v>0</v>
      </c>
      <c r="AR50" s="32">
        <f t="shared" si="80"/>
        <v>0</v>
      </c>
    </row>
    <row r="51" spans="1:44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2210</v>
      </c>
      <c r="G51" s="6">
        <v>2000</v>
      </c>
      <c r="H51" s="6">
        <v>2000</v>
      </c>
      <c r="I51" s="31">
        <f t="shared" si="3"/>
        <v>0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25">
        <f t="shared" si="5"/>
        <v>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32">
        <f t="shared" si="7"/>
        <v>0</v>
      </c>
      <c r="AG51" s="33"/>
      <c r="AH51" s="32">
        <f t="shared" si="9"/>
        <v>0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4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18">
        <f t="shared" ref="F52:H52" si="81">SUM(F53:F54)</f>
        <v>0</v>
      </c>
      <c r="G52" s="18">
        <f t="shared" si="81"/>
        <v>0</v>
      </c>
      <c r="H52" s="18">
        <f t="shared" si="81"/>
        <v>0</v>
      </c>
      <c r="I52" s="31">
        <f t="shared" si="3"/>
        <v>1999.9999999999998</v>
      </c>
      <c r="J52" s="33">
        <v>1965.26</v>
      </c>
      <c r="K52" s="33">
        <v>4.58</v>
      </c>
      <c r="L52" s="33">
        <v>3.94</v>
      </c>
      <c r="M52" s="33">
        <v>3.78</v>
      </c>
      <c r="N52" s="33">
        <v>3.78</v>
      </c>
      <c r="O52" s="33">
        <v>3.78</v>
      </c>
      <c r="P52" s="33">
        <v>4.18</v>
      </c>
      <c r="Q52" s="33">
        <v>3.86</v>
      </c>
      <c r="R52" s="33">
        <v>2.98</v>
      </c>
      <c r="S52" s="33">
        <v>3.86</v>
      </c>
      <c r="T52" s="25">
        <f t="shared" si="5"/>
        <v>2200</v>
      </c>
      <c r="U52" s="18">
        <v>2200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32">
        <f t="shared" si="7"/>
        <v>2500</v>
      </c>
      <c r="AG52" s="32">
        <v>2500</v>
      </c>
      <c r="AH52" s="32">
        <f t="shared" si="9"/>
        <v>0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H53" si="82">SUM(F54:F56)</f>
        <v>0</v>
      </c>
      <c r="G53" s="18">
        <f>SUM(G54:G56)</f>
        <v>0</v>
      </c>
      <c r="H53" s="18">
        <f t="shared" si="82"/>
        <v>0</v>
      </c>
      <c r="I53" s="31">
        <f t="shared" si="3"/>
        <v>0</v>
      </c>
      <c r="J53" s="32">
        <f t="shared" ref="J53:S53" si="83">SUM(J54:J56)</f>
        <v>0</v>
      </c>
      <c r="K53" s="32">
        <f t="shared" si="83"/>
        <v>0</v>
      </c>
      <c r="L53" s="32">
        <f t="shared" si="83"/>
        <v>0</v>
      </c>
      <c r="M53" s="32">
        <f t="shared" si="83"/>
        <v>0</v>
      </c>
      <c r="N53" s="32">
        <f t="shared" si="83"/>
        <v>0</v>
      </c>
      <c r="O53" s="32">
        <f t="shared" si="83"/>
        <v>0</v>
      </c>
      <c r="P53" s="32">
        <f t="shared" si="83"/>
        <v>0</v>
      </c>
      <c r="Q53" s="32">
        <f t="shared" si="83"/>
        <v>0</v>
      </c>
      <c r="R53" s="32">
        <f t="shared" si="83"/>
        <v>0</v>
      </c>
      <c r="S53" s="32">
        <f t="shared" si="83"/>
        <v>0</v>
      </c>
      <c r="T53" s="25">
        <f t="shared" si="5"/>
        <v>58234</v>
      </c>
      <c r="U53" s="18">
        <f t="shared" ref="U53:AE53" si="84">SUM(U54:U56)</f>
        <v>18016</v>
      </c>
      <c r="V53" s="18">
        <f t="shared" si="84"/>
        <v>2603</v>
      </c>
      <c r="W53" s="18">
        <f t="shared" si="84"/>
        <v>2487</v>
      </c>
      <c r="X53" s="18">
        <f t="shared" si="84"/>
        <v>2514</v>
      </c>
      <c r="Y53" s="18">
        <f t="shared" si="84"/>
        <v>2432</v>
      </c>
      <c r="Z53" s="18">
        <f t="shared" si="84"/>
        <v>2350</v>
      </c>
      <c r="AA53" s="18">
        <f t="shared" si="84"/>
        <v>2536</v>
      </c>
      <c r="AB53" s="18">
        <f t="shared" si="84"/>
        <v>2430</v>
      </c>
      <c r="AC53" s="18">
        <f t="shared" si="84"/>
        <v>2400</v>
      </c>
      <c r="AD53" s="18">
        <f t="shared" si="84"/>
        <v>2450</v>
      </c>
      <c r="AE53" s="18">
        <f t="shared" si="84"/>
        <v>18016</v>
      </c>
      <c r="AF53" s="32">
        <f t="shared" si="7"/>
        <v>76304.100000000006</v>
      </c>
      <c r="AG53" s="32">
        <f t="shared" ref="AG53:AR53" si="85">SUM(AG54:AG56)</f>
        <v>15652.05</v>
      </c>
      <c r="AH53" s="32">
        <f t="shared" si="9"/>
        <v>45000</v>
      </c>
      <c r="AI53" s="32">
        <f t="shared" si="85"/>
        <v>5000</v>
      </c>
      <c r="AJ53" s="32">
        <f t="shared" si="85"/>
        <v>5000</v>
      </c>
      <c r="AK53" s="32">
        <f t="shared" si="85"/>
        <v>5000</v>
      </c>
      <c r="AL53" s="32">
        <f t="shared" si="85"/>
        <v>5000</v>
      </c>
      <c r="AM53" s="32">
        <f t="shared" si="85"/>
        <v>5000</v>
      </c>
      <c r="AN53" s="32">
        <f t="shared" si="85"/>
        <v>5000</v>
      </c>
      <c r="AO53" s="32">
        <f t="shared" si="85"/>
        <v>5000</v>
      </c>
      <c r="AP53" s="32">
        <f t="shared" si="85"/>
        <v>5000</v>
      </c>
      <c r="AQ53" s="32">
        <f t="shared" si="85"/>
        <v>5000</v>
      </c>
      <c r="AR53" s="32">
        <f t="shared" si="85"/>
        <v>15652.05</v>
      </c>
    </row>
    <row r="54" spans="1:44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/>
      <c r="G54" s="6"/>
      <c r="H54" s="6"/>
      <c r="I54" s="31">
        <f t="shared" si="3"/>
        <v>0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25">
        <f t="shared" si="5"/>
        <v>18016</v>
      </c>
      <c r="U54" s="6">
        <v>18016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32">
        <f t="shared" si="7"/>
        <v>15652.05</v>
      </c>
      <c r="AG54" s="33">
        <v>15652.05</v>
      </c>
      <c r="AH54" s="32">
        <f t="shared" si="9"/>
        <v>0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1:44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25">
        <f t="shared" si="5"/>
        <v>40218</v>
      </c>
      <c r="U55" s="6"/>
      <c r="V55" s="6">
        <v>2603</v>
      </c>
      <c r="W55" s="6">
        <v>2487</v>
      </c>
      <c r="X55" s="6">
        <v>2514</v>
      </c>
      <c r="Y55" s="6">
        <v>2432</v>
      </c>
      <c r="Z55" s="6">
        <v>2350</v>
      </c>
      <c r="AA55" s="6">
        <v>2536</v>
      </c>
      <c r="AB55" s="6">
        <v>2430</v>
      </c>
      <c r="AC55" s="6">
        <v>2400</v>
      </c>
      <c r="AD55" s="6">
        <v>2450</v>
      </c>
      <c r="AE55" s="6">
        <v>18016</v>
      </c>
      <c r="AF55" s="32">
        <f t="shared" si="7"/>
        <v>60652.05</v>
      </c>
      <c r="AG55" s="33"/>
      <c r="AH55" s="32">
        <f t="shared" si="9"/>
        <v>45000</v>
      </c>
      <c r="AI55" s="33">
        <v>5000</v>
      </c>
      <c r="AJ55" s="33">
        <v>5000</v>
      </c>
      <c r="AK55" s="33">
        <v>5000</v>
      </c>
      <c r="AL55" s="33">
        <v>5000</v>
      </c>
      <c r="AM55" s="33">
        <v>5000</v>
      </c>
      <c r="AN55" s="33">
        <v>5000</v>
      </c>
      <c r="AO55" s="33">
        <v>5000</v>
      </c>
      <c r="AP55" s="33">
        <v>5000</v>
      </c>
      <c r="AQ55" s="33">
        <v>5000</v>
      </c>
      <c r="AR55" s="33">
        <v>15652.05</v>
      </c>
    </row>
    <row r="56" spans="1:44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25">
        <f t="shared" si="5"/>
        <v>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32">
        <f t="shared" si="7"/>
        <v>0</v>
      </c>
      <c r="AG56" s="33"/>
      <c r="AH56" s="32">
        <f t="shared" si="9"/>
        <v>0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1:44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AE57" si="86">F58</f>
        <v>0</v>
      </c>
      <c r="G57" s="18">
        <f>G58</f>
        <v>0</v>
      </c>
      <c r="H57" s="18">
        <f t="shared" si="86"/>
        <v>0</v>
      </c>
      <c r="I57" s="31">
        <f t="shared" si="3"/>
        <v>0</v>
      </c>
      <c r="J57" s="32">
        <f t="shared" ref="J57:S57" si="87">J58</f>
        <v>0</v>
      </c>
      <c r="K57" s="32">
        <f t="shared" si="87"/>
        <v>0</v>
      </c>
      <c r="L57" s="32">
        <f t="shared" si="87"/>
        <v>0</v>
      </c>
      <c r="M57" s="32">
        <f t="shared" si="87"/>
        <v>0</v>
      </c>
      <c r="N57" s="32">
        <f t="shared" si="87"/>
        <v>0</v>
      </c>
      <c r="O57" s="32">
        <f t="shared" si="87"/>
        <v>0</v>
      </c>
      <c r="P57" s="32">
        <f t="shared" si="87"/>
        <v>0</v>
      </c>
      <c r="Q57" s="32">
        <f t="shared" si="87"/>
        <v>0</v>
      </c>
      <c r="R57" s="32">
        <f t="shared" si="87"/>
        <v>0</v>
      </c>
      <c r="S57" s="32">
        <f t="shared" si="87"/>
        <v>0</v>
      </c>
      <c r="T57" s="25">
        <f t="shared" si="5"/>
        <v>0</v>
      </c>
      <c r="U57" s="18">
        <f t="shared" si="86"/>
        <v>0</v>
      </c>
      <c r="V57" s="18">
        <f t="shared" si="86"/>
        <v>0</v>
      </c>
      <c r="W57" s="18">
        <f t="shared" si="86"/>
        <v>0</v>
      </c>
      <c r="X57" s="18">
        <f>X58</f>
        <v>0</v>
      </c>
      <c r="Y57" s="18">
        <f t="shared" si="86"/>
        <v>0</v>
      </c>
      <c r="Z57" s="18">
        <f>Z58</f>
        <v>0</v>
      </c>
      <c r="AA57" s="18">
        <f t="shared" si="86"/>
        <v>0</v>
      </c>
      <c r="AB57" s="18">
        <f t="shared" si="86"/>
        <v>0</v>
      </c>
      <c r="AC57" s="18">
        <f t="shared" si="86"/>
        <v>0</v>
      </c>
      <c r="AD57" s="18">
        <f t="shared" si="86"/>
        <v>0</v>
      </c>
      <c r="AE57" s="18">
        <f t="shared" si="86"/>
        <v>0</v>
      </c>
      <c r="AF57" s="32">
        <f t="shared" si="7"/>
        <v>0</v>
      </c>
      <c r="AG57" s="32">
        <f t="shared" ref="AG57:AR57" si="88">AG58</f>
        <v>0</v>
      </c>
      <c r="AH57" s="32">
        <f t="shared" si="9"/>
        <v>0</v>
      </c>
      <c r="AI57" s="32">
        <f t="shared" si="88"/>
        <v>0</v>
      </c>
      <c r="AJ57" s="32">
        <f t="shared" si="88"/>
        <v>0</v>
      </c>
      <c r="AK57" s="32">
        <f t="shared" si="88"/>
        <v>0</v>
      </c>
      <c r="AL57" s="32">
        <f t="shared" si="88"/>
        <v>0</v>
      </c>
      <c r="AM57" s="32">
        <f t="shared" si="88"/>
        <v>0</v>
      </c>
      <c r="AN57" s="32">
        <f t="shared" si="88"/>
        <v>0</v>
      </c>
      <c r="AO57" s="32">
        <f t="shared" si="88"/>
        <v>0</v>
      </c>
      <c r="AP57" s="32">
        <f t="shared" si="88"/>
        <v>0</v>
      </c>
      <c r="AQ57" s="32">
        <f t="shared" si="88"/>
        <v>0</v>
      </c>
      <c r="AR57" s="32">
        <f t="shared" si="88"/>
        <v>0</v>
      </c>
    </row>
    <row r="58" spans="1:44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25">
        <f t="shared" si="5"/>
        <v>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32">
        <f t="shared" si="7"/>
        <v>0</v>
      </c>
      <c r="AG58" s="33"/>
      <c r="AH58" s="32">
        <f t="shared" si="9"/>
        <v>0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AE59" si="89">F60</f>
        <v>0</v>
      </c>
      <c r="G59" s="18">
        <f>G60</f>
        <v>0</v>
      </c>
      <c r="H59" s="18">
        <f t="shared" si="89"/>
        <v>0</v>
      </c>
      <c r="I59" s="31">
        <f t="shared" si="3"/>
        <v>0</v>
      </c>
      <c r="J59" s="32">
        <f t="shared" ref="J59:S59" si="90">J60</f>
        <v>0</v>
      </c>
      <c r="K59" s="32">
        <f t="shared" si="90"/>
        <v>0</v>
      </c>
      <c r="L59" s="32">
        <f t="shared" si="90"/>
        <v>0</v>
      </c>
      <c r="M59" s="32">
        <f t="shared" si="90"/>
        <v>0</v>
      </c>
      <c r="N59" s="32">
        <f t="shared" si="90"/>
        <v>0</v>
      </c>
      <c r="O59" s="32">
        <f t="shared" si="90"/>
        <v>0</v>
      </c>
      <c r="P59" s="32">
        <f t="shared" si="90"/>
        <v>0</v>
      </c>
      <c r="Q59" s="32">
        <f t="shared" si="90"/>
        <v>0</v>
      </c>
      <c r="R59" s="32">
        <f t="shared" si="90"/>
        <v>0</v>
      </c>
      <c r="S59" s="32">
        <f t="shared" si="90"/>
        <v>0</v>
      </c>
      <c r="T59" s="25">
        <f t="shared" si="5"/>
        <v>0</v>
      </c>
      <c r="U59" s="18">
        <f t="shared" si="89"/>
        <v>0</v>
      </c>
      <c r="V59" s="18">
        <f t="shared" si="89"/>
        <v>0</v>
      </c>
      <c r="W59" s="18">
        <f t="shared" si="89"/>
        <v>0</v>
      </c>
      <c r="X59" s="18">
        <f>X60</f>
        <v>0</v>
      </c>
      <c r="Y59" s="18">
        <f t="shared" si="89"/>
        <v>0</v>
      </c>
      <c r="Z59" s="18">
        <f>Z60</f>
        <v>0</v>
      </c>
      <c r="AA59" s="18">
        <f t="shared" si="89"/>
        <v>0</v>
      </c>
      <c r="AB59" s="18">
        <f t="shared" si="89"/>
        <v>0</v>
      </c>
      <c r="AC59" s="18">
        <f t="shared" si="89"/>
        <v>0</v>
      </c>
      <c r="AD59" s="18">
        <f t="shared" si="89"/>
        <v>0</v>
      </c>
      <c r="AE59" s="18">
        <f t="shared" si="89"/>
        <v>0</v>
      </c>
      <c r="AF59" s="32">
        <f t="shared" si="7"/>
        <v>0</v>
      </c>
      <c r="AG59" s="32">
        <f t="shared" ref="AG59:AR59" si="91">AG60</f>
        <v>0</v>
      </c>
      <c r="AH59" s="32">
        <f t="shared" si="9"/>
        <v>0</v>
      </c>
      <c r="AI59" s="32">
        <f t="shared" si="91"/>
        <v>0</v>
      </c>
      <c r="AJ59" s="32">
        <f t="shared" si="91"/>
        <v>0</v>
      </c>
      <c r="AK59" s="32">
        <f t="shared" si="91"/>
        <v>0</v>
      </c>
      <c r="AL59" s="32">
        <f t="shared" si="91"/>
        <v>0</v>
      </c>
      <c r="AM59" s="32">
        <f t="shared" si="91"/>
        <v>0</v>
      </c>
      <c r="AN59" s="32">
        <f t="shared" si="91"/>
        <v>0</v>
      </c>
      <c r="AO59" s="32">
        <f t="shared" si="91"/>
        <v>0</v>
      </c>
      <c r="AP59" s="32">
        <f t="shared" si="91"/>
        <v>0</v>
      </c>
      <c r="AQ59" s="32">
        <f t="shared" si="91"/>
        <v>0</v>
      </c>
      <c r="AR59" s="32">
        <f t="shared" si="91"/>
        <v>0</v>
      </c>
    </row>
    <row r="60" spans="1:44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H60" si="92">F61+F63</f>
        <v>0</v>
      </c>
      <c r="G60" s="18">
        <f>G61+G63</f>
        <v>0</v>
      </c>
      <c r="H60" s="18">
        <f t="shared" si="92"/>
        <v>0</v>
      </c>
      <c r="I60" s="31">
        <f t="shared" si="3"/>
        <v>0</v>
      </c>
      <c r="J60" s="32">
        <f t="shared" ref="J60:S60" si="93">J61+J63</f>
        <v>0</v>
      </c>
      <c r="K60" s="32">
        <f t="shared" si="93"/>
        <v>0</v>
      </c>
      <c r="L60" s="32">
        <f t="shared" si="93"/>
        <v>0</v>
      </c>
      <c r="M60" s="32">
        <f t="shared" si="93"/>
        <v>0</v>
      </c>
      <c r="N60" s="32">
        <f t="shared" si="93"/>
        <v>0</v>
      </c>
      <c r="O60" s="32">
        <f t="shared" si="93"/>
        <v>0</v>
      </c>
      <c r="P60" s="32">
        <f t="shared" si="93"/>
        <v>0</v>
      </c>
      <c r="Q60" s="32">
        <f t="shared" si="93"/>
        <v>0</v>
      </c>
      <c r="R60" s="32">
        <f t="shared" si="93"/>
        <v>0</v>
      </c>
      <c r="S60" s="32">
        <f t="shared" si="93"/>
        <v>0</v>
      </c>
      <c r="T60" s="25">
        <f t="shared" si="5"/>
        <v>0</v>
      </c>
      <c r="U60" s="18">
        <f t="shared" ref="U60:AE60" si="94">U61+U63</f>
        <v>0</v>
      </c>
      <c r="V60" s="18">
        <f t="shared" si="94"/>
        <v>0</v>
      </c>
      <c r="W60" s="18">
        <f t="shared" si="94"/>
        <v>0</v>
      </c>
      <c r="X60" s="18">
        <f>X61+X63</f>
        <v>0</v>
      </c>
      <c r="Y60" s="18">
        <f t="shared" si="94"/>
        <v>0</v>
      </c>
      <c r="Z60" s="18">
        <f>Z61+Z63</f>
        <v>0</v>
      </c>
      <c r="AA60" s="18">
        <f t="shared" si="94"/>
        <v>0</v>
      </c>
      <c r="AB60" s="18">
        <f t="shared" si="94"/>
        <v>0</v>
      </c>
      <c r="AC60" s="18">
        <f t="shared" si="94"/>
        <v>0</v>
      </c>
      <c r="AD60" s="18">
        <f t="shared" ref="AD60" si="95">AD61+AD63</f>
        <v>0</v>
      </c>
      <c r="AE60" s="18">
        <f t="shared" si="94"/>
        <v>0</v>
      </c>
      <c r="AF60" s="32">
        <f t="shared" si="7"/>
        <v>0</v>
      </c>
      <c r="AG60" s="32">
        <f t="shared" ref="AG60:AR60" si="96">AG61+AG63</f>
        <v>0</v>
      </c>
      <c r="AH60" s="32">
        <f t="shared" si="9"/>
        <v>0</v>
      </c>
      <c r="AI60" s="32">
        <f t="shared" si="96"/>
        <v>0</v>
      </c>
      <c r="AJ60" s="32">
        <f t="shared" si="96"/>
        <v>0</v>
      </c>
      <c r="AK60" s="32">
        <f t="shared" si="96"/>
        <v>0</v>
      </c>
      <c r="AL60" s="32">
        <f t="shared" si="96"/>
        <v>0</v>
      </c>
      <c r="AM60" s="32">
        <f t="shared" si="96"/>
        <v>0</v>
      </c>
      <c r="AN60" s="32">
        <f t="shared" si="96"/>
        <v>0</v>
      </c>
      <c r="AO60" s="32">
        <f t="shared" si="96"/>
        <v>0</v>
      </c>
      <c r="AP60" s="32">
        <f t="shared" si="96"/>
        <v>0</v>
      </c>
      <c r="AQ60" s="32">
        <f t="shared" si="96"/>
        <v>0</v>
      </c>
      <c r="AR60" s="32">
        <f t="shared" si="96"/>
        <v>0</v>
      </c>
    </row>
    <row r="61" spans="1:44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AE61" si="97">F62</f>
        <v>0</v>
      </c>
      <c r="G61" s="18">
        <f>G62</f>
        <v>0</v>
      </c>
      <c r="H61" s="18">
        <f t="shared" si="97"/>
        <v>0</v>
      </c>
      <c r="I61" s="31">
        <f t="shared" si="3"/>
        <v>0</v>
      </c>
      <c r="J61" s="32">
        <f t="shared" ref="J61:S61" si="98">J62</f>
        <v>0</v>
      </c>
      <c r="K61" s="32">
        <f t="shared" si="98"/>
        <v>0</v>
      </c>
      <c r="L61" s="32">
        <f t="shared" si="98"/>
        <v>0</v>
      </c>
      <c r="M61" s="32">
        <f t="shared" si="98"/>
        <v>0</v>
      </c>
      <c r="N61" s="32">
        <f t="shared" si="98"/>
        <v>0</v>
      </c>
      <c r="O61" s="32">
        <f t="shared" si="98"/>
        <v>0</v>
      </c>
      <c r="P61" s="32">
        <f t="shared" si="98"/>
        <v>0</v>
      </c>
      <c r="Q61" s="32">
        <f t="shared" si="98"/>
        <v>0</v>
      </c>
      <c r="R61" s="32">
        <f t="shared" si="98"/>
        <v>0</v>
      </c>
      <c r="S61" s="32">
        <f t="shared" si="98"/>
        <v>0</v>
      </c>
      <c r="T61" s="25">
        <f t="shared" si="5"/>
        <v>0</v>
      </c>
      <c r="U61" s="18">
        <f t="shared" si="97"/>
        <v>0</v>
      </c>
      <c r="V61" s="18">
        <f t="shared" si="97"/>
        <v>0</v>
      </c>
      <c r="W61" s="18">
        <f t="shared" si="97"/>
        <v>0</v>
      </c>
      <c r="X61" s="18">
        <f>X62</f>
        <v>0</v>
      </c>
      <c r="Y61" s="18">
        <f t="shared" si="97"/>
        <v>0</v>
      </c>
      <c r="Z61" s="18">
        <f>Z62</f>
        <v>0</v>
      </c>
      <c r="AA61" s="18">
        <f t="shared" si="97"/>
        <v>0</v>
      </c>
      <c r="AB61" s="18">
        <f t="shared" si="97"/>
        <v>0</v>
      </c>
      <c r="AC61" s="18">
        <f t="shared" si="97"/>
        <v>0</v>
      </c>
      <c r="AD61" s="18">
        <f t="shared" si="97"/>
        <v>0</v>
      </c>
      <c r="AE61" s="18">
        <f t="shared" si="97"/>
        <v>0</v>
      </c>
      <c r="AF61" s="32">
        <f t="shared" si="7"/>
        <v>0</v>
      </c>
      <c r="AG61" s="32">
        <f t="shared" ref="AG61:AR61" si="99">AG62</f>
        <v>0</v>
      </c>
      <c r="AH61" s="32">
        <f t="shared" si="9"/>
        <v>0</v>
      </c>
      <c r="AI61" s="32">
        <f t="shared" si="99"/>
        <v>0</v>
      </c>
      <c r="AJ61" s="32">
        <f t="shared" si="99"/>
        <v>0</v>
      </c>
      <c r="AK61" s="32">
        <f t="shared" si="99"/>
        <v>0</v>
      </c>
      <c r="AL61" s="32">
        <f t="shared" si="99"/>
        <v>0</v>
      </c>
      <c r="AM61" s="32">
        <f t="shared" si="99"/>
        <v>0</v>
      </c>
      <c r="AN61" s="32">
        <f t="shared" si="99"/>
        <v>0</v>
      </c>
      <c r="AO61" s="32">
        <f t="shared" si="99"/>
        <v>0</v>
      </c>
      <c r="AP61" s="32">
        <f t="shared" si="99"/>
        <v>0</v>
      </c>
      <c r="AQ61" s="32">
        <f t="shared" si="99"/>
        <v>0</v>
      </c>
      <c r="AR61" s="32">
        <f t="shared" si="99"/>
        <v>0</v>
      </c>
    </row>
    <row r="62" spans="1:44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25">
        <f t="shared" si="5"/>
        <v>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32">
        <f t="shared" si="7"/>
        <v>0</v>
      </c>
      <c r="AG62" s="33"/>
      <c r="AH62" s="32">
        <f t="shared" si="9"/>
        <v>0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4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5">
        <f t="shared" si="5"/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32">
        <f t="shared" si="7"/>
        <v>0</v>
      </c>
      <c r="AG63" s="32"/>
      <c r="AH63" s="32">
        <f t="shared" si="9"/>
        <v>0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s="2" customFormat="1" ht="21.75" x14ac:dyDescent="0.65">
      <c r="A64" s="64" t="s">
        <v>112</v>
      </c>
      <c r="B64" s="64"/>
      <c r="C64" s="64"/>
      <c r="D64" s="64"/>
      <c r="E64" s="36" t="s">
        <v>90</v>
      </c>
      <c r="F64" s="18">
        <f t="shared" ref="F64:H64" si="100">F65+F71</f>
        <v>0</v>
      </c>
      <c r="G64" s="18">
        <f>G65+G71</f>
        <v>0</v>
      </c>
      <c r="H64" s="18">
        <f t="shared" si="100"/>
        <v>0</v>
      </c>
      <c r="I64" s="31">
        <f t="shared" si="3"/>
        <v>0</v>
      </c>
      <c r="J64" s="32">
        <f t="shared" ref="J64:S64" si="101">J65+J71</f>
        <v>0</v>
      </c>
      <c r="K64" s="32">
        <f t="shared" si="101"/>
        <v>0</v>
      </c>
      <c r="L64" s="32">
        <f t="shared" si="101"/>
        <v>0</v>
      </c>
      <c r="M64" s="32">
        <f t="shared" si="101"/>
        <v>0</v>
      </c>
      <c r="N64" s="32">
        <f t="shared" si="101"/>
        <v>0</v>
      </c>
      <c r="O64" s="32">
        <f t="shared" si="101"/>
        <v>0</v>
      </c>
      <c r="P64" s="32">
        <f t="shared" si="101"/>
        <v>0</v>
      </c>
      <c r="Q64" s="32">
        <f t="shared" si="101"/>
        <v>0</v>
      </c>
      <c r="R64" s="32">
        <f t="shared" si="101"/>
        <v>0</v>
      </c>
      <c r="S64" s="32">
        <f t="shared" si="101"/>
        <v>0</v>
      </c>
      <c r="T64" s="25">
        <f t="shared" si="5"/>
        <v>0</v>
      </c>
      <c r="U64" s="18">
        <f t="shared" ref="U64:AE64" si="102">U65+U71</f>
        <v>0</v>
      </c>
      <c r="V64" s="18">
        <f t="shared" si="102"/>
        <v>0</v>
      </c>
      <c r="W64" s="18">
        <f t="shared" si="102"/>
        <v>0</v>
      </c>
      <c r="X64" s="18">
        <f>X65+X71</f>
        <v>0</v>
      </c>
      <c r="Y64" s="18">
        <f t="shared" si="102"/>
        <v>0</v>
      </c>
      <c r="Z64" s="18">
        <f>Z65+Z71</f>
        <v>0</v>
      </c>
      <c r="AA64" s="18">
        <f t="shared" si="102"/>
        <v>0</v>
      </c>
      <c r="AB64" s="18">
        <f t="shared" si="102"/>
        <v>0</v>
      </c>
      <c r="AC64" s="18">
        <f t="shared" si="102"/>
        <v>0</v>
      </c>
      <c r="AD64" s="18">
        <f t="shared" ref="AD64" si="103">AD65+AD71</f>
        <v>0</v>
      </c>
      <c r="AE64" s="18">
        <f t="shared" si="102"/>
        <v>0</v>
      </c>
      <c r="AF64" s="32">
        <f t="shared" si="7"/>
        <v>0</v>
      </c>
      <c r="AG64" s="32">
        <f t="shared" ref="AG64:AR64" si="104">AG65+AG71</f>
        <v>0</v>
      </c>
      <c r="AH64" s="32">
        <f t="shared" si="9"/>
        <v>0</v>
      </c>
      <c r="AI64" s="32">
        <f t="shared" si="104"/>
        <v>0</v>
      </c>
      <c r="AJ64" s="32">
        <f t="shared" si="104"/>
        <v>0</v>
      </c>
      <c r="AK64" s="32">
        <f t="shared" si="104"/>
        <v>0</v>
      </c>
      <c r="AL64" s="32">
        <f t="shared" si="104"/>
        <v>0</v>
      </c>
      <c r="AM64" s="32">
        <f t="shared" si="104"/>
        <v>0</v>
      </c>
      <c r="AN64" s="32">
        <f t="shared" si="104"/>
        <v>0</v>
      </c>
      <c r="AO64" s="32">
        <f t="shared" si="104"/>
        <v>0</v>
      </c>
      <c r="AP64" s="32">
        <f t="shared" si="104"/>
        <v>0</v>
      </c>
      <c r="AQ64" s="32">
        <f t="shared" si="104"/>
        <v>0</v>
      </c>
      <c r="AR64" s="32">
        <f t="shared" si="104"/>
        <v>0</v>
      </c>
    </row>
    <row r="65" spans="1:44" s="2" customFormat="1" ht="21.75" x14ac:dyDescent="0.65">
      <c r="A65" s="65" t="s">
        <v>5</v>
      </c>
      <c r="B65" s="65"/>
      <c r="C65" s="65"/>
      <c r="D65" s="65"/>
      <c r="E65" s="17" t="s">
        <v>57</v>
      </c>
      <c r="F65" s="18">
        <f t="shared" ref="F65:H65" si="105">F66+F69</f>
        <v>0</v>
      </c>
      <c r="G65" s="18">
        <f>G66+G69</f>
        <v>0</v>
      </c>
      <c r="H65" s="18">
        <f t="shared" si="105"/>
        <v>0</v>
      </c>
      <c r="I65" s="31">
        <f t="shared" si="3"/>
        <v>0</v>
      </c>
      <c r="J65" s="32">
        <f t="shared" ref="J65:S65" si="106">J66+J69</f>
        <v>0</v>
      </c>
      <c r="K65" s="32">
        <f t="shared" si="106"/>
        <v>0</v>
      </c>
      <c r="L65" s="32">
        <f t="shared" si="106"/>
        <v>0</v>
      </c>
      <c r="M65" s="32">
        <f t="shared" si="106"/>
        <v>0</v>
      </c>
      <c r="N65" s="32">
        <f t="shared" si="106"/>
        <v>0</v>
      </c>
      <c r="O65" s="32">
        <f t="shared" si="106"/>
        <v>0</v>
      </c>
      <c r="P65" s="32">
        <f t="shared" si="106"/>
        <v>0</v>
      </c>
      <c r="Q65" s="32">
        <f t="shared" si="106"/>
        <v>0</v>
      </c>
      <c r="R65" s="32">
        <f t="shared" si="106"/>
        <v>0</v>
      </c>
      <c r="S65" s="32">
        <f t="shared" si="106"/>
        <v>0</v>
      </c>
      <c r="T65" s="25">
        <f t="shared" si="5"/>
        <v>0</v>
      </c>
      <c r="U65" s="18">
        <f t="shared" ref="U65:AE65" si="107">U66+U69</f>
        <v>0</v>
      </c>
      <c r="V65" s="18">
        <f t="shared" si="107"/>
        <v>0</v>
      </c>
      <c r="W65" s="18">
        <f t="shared" si="107"/>
        <v>0</v>
      </c>
      <c r="X65" s="18">
        <f>X66+X69</f>
        <v>0</v>
      </c>
      <c r="Y65" s="18">
        <f t="shared" si="107"/>
        <v>0</v>
      </c>
      <c r="Z65" s="18">
        <f>Z66+Z69</f>
        <v>0</v>
      </c>
      <c r="AA65" s="18">
        <f t="shared" si="107"/>
        <v>0</v>
      </c>
      <c r="AB65" s="18">
        <f t="shared" si="107"/>
        <v>0</v>
      </c>
      <c r="AC65" s="18">
        <f t="shared" si="107"/>
        <v>0</v>
      </c>
      <c r="AD65" s="18">
        <f t="shared" ref="AD65" si="108">AD66+AD69</f>
        <v>0</v>
      </c>
      <c r="AE65" s="18">
        <f t="shared" si="107"/>
        <v>0</v>
      </c>
      <c r="AF65" s="32">
        <f t="shared" si="7"/>
        <v>0</v>
      </c>
      <c r="AG65" s="32">
        <f t="shared" ref="AG65:AR65" si="109">AG66+AG69</f>
        <v>0</v>
      </c>
      <c r="AH65" s="32">
        <f t="shared" si="9"/>
        <v>0</v>
      </c>
      <c r="AI65" s="32">
        <f t="shared" si="109"/>
        <v>0</v>
      </c>
      <c r="AJ65" s="32">
        <f t="shared" si="109"/>
        <v>0</v>
      </c>
      <c r="AK65" s="32">
        <f t="shared" si="109"/>
        <v>0</v>
      </c>
      <c r="AL65" s="32">
        <f t="shared" si="109"/>
        <v>0</v>
      </c>
      <c r="AM65" s="32">
        <f t="shared" si="109"/>
        <v>0</v>
      </c>
      <c r="AN65" s="32">
        <f t="shared" si="109"/>
        <v>0</v>
      </c>
      <c r="AO65" s="32">
        <f t="shared" si="109"/>
        <v>0</v>
      </c>
      <c r="AP65" s="32">
        <f t="shared" si="109"/>
        <v>0</v>
      </c>
      <c r="AQ65" s="32">
        <f t="shared" si="109"/>
        <v>0</v>
      </c>
      <c r="AR65" s="32">
        <f t="shared" si="109"/>
        <v>0</v>
      </c>
    </row>
    <row r="66" spans="1:44" s="2" customFormat="1" ht="21.75" x14ac:dyDescent="0.65">
      <c r="A66" s="65" t="s">
        <v>49</v>
      </c>
      <c r="B66" s="65"/>
      <c r="C66" s="65"/>
      <c r="D66" s="65"/>
      <c r="E66" s="17" t="s">
        <v>91</v>
      </c>
      <c r="F66" s="18">
        <f t="shared" ref="F66:AE67" si="110">F67</f>
        <v>0</v>
      </c>
      <c r="G66" s="18">
        <f>G67</f>
        <v>0</v>
      </c>
      <c r="H66" s="18">
        <f t="shared" si="110"/>
        <v>0</v>
      </c>
      <c r="I66" s="31">
        <f t="shared" si="3"/>
        <v>0</v>
      </c>
      <c r="J66" s="32">
        <f t="shared" ref="J66:S67" si="111">J67</f>
        <v>0</v>
      </c>
      <c r="K66" s="32">
        <f t="shared" si="111"/>
        <v>0</v>
      </c>
      <c r="L66" s="32">
        <f t="shared" si="111"/>
        <v>0</v>
      </c>
      <c r="M66" s="32">
        <f t="shared" si="111"/>
        <v>0</v>
      </c>
      <c r="N66" s="32">
        <f t="shared" si="111"/>
        <v>0</v>
      </c>
      <c r="O66" s="32">
        <f t="shared" si="111"/>
        <v>0</v>
      </c>
      <c r="P66" s="32">
        <f t="shared" si="111"/>
        <v>0</v>
      </c>
      <c r="Q66" s="32">
        <f t="shared" si="111"/>
        <v>0</v>
      </c>
      <c r="R66" s="32">
        <f t="shared" si="111"/>
        <v>0</v>
      </c>
      <c r="S66" s="32">
        <f t="shared" si="111"/>
        <v>0</v>
      </c>
      <c r="T66" s="25">
        <f t="shared" si="5"/>
        <v>0</v>
      </c>
      <c r="U66" s="18">
        <f t="shared" si="110"/>
        <v>0</v>
      </c>
      <c r="V66" s="18">
        <f t="shared" si="110"/>
        <v>0</v>
      </c>
      <c r="W66" s="18">
        <f t="shared" si="110"/>
        <v>0</v>
      </c>
      <c r="X66" s="18">
        <f>X67</f>
        <v>0</v>
      </c>
      <c r="Y66" s="18">
        <f t="shared" si="110"/>
        <v>0</v>
      </c>
      <c r="Z66" s="18">
        <f>Z67</f>
        <v>0</v>
      </c>
      <c r="AA66" s="18">
        <f t="shared" si="110"/>
        <v>0</v>
      </c>
      <c r="AB66" s="18">
        <f t="shared" si="110"/>
        <v>0</v>
      </c>
      <c r="AC66" s="18">
        <f t="shared" si="110"/>
        <v>0</v>
      </c>
      <c r="AD66" s="18">
        <f t="shared" si="110"/>
        <v>0</v>
      </c>
      <c r="AE66" s="18">
        <f t="shared" si="110"/>
        <v>0</v>
      </c>
      <c r="AF66" s="32">
        <f t="shared" si="7"/>
        <v>0</v>
      </c>
      <c r="AG66" s="32">
        <f t="shared" ref="AG66:AR67" si="112">AG67</f>
        <v>0</v>
      </c>
      <c r="AH66" s="32">
        <f t="shared" si="9"/>
        <v>0</v>
      </c>
      <c r="AI66" s="32">
        <f t="shared" si="112"/>
        <v>0</v>
      </c>
      <c r="AJ66" s="32">
        <f t="shared" si="112"/>
        <v>0</v>
      </c>
      <c r="AK66" s="32">
        <f t="shared" si="112"/>
        <v>0</v>
      </c>
      <c r="AL66" s="32">
        <f t="shared" si="112"/>
        <v>0</v>
      </c>
      <c r="AM66" s="32">
        <f t="shared" si="112"/>
        <v>0</v>
      </c>
      <c r="AN66" s="32">
        <f t="shared" si="112"/>
        <v>0</v>
      </c>
      <c r="AO66" s="32">
        <f t="shared" si="112"/>
        <v>0</v>
      </c>
      <c r="AP66" s="32">
        <f t="shared" si="112"/>
        <v>0</v>
      </c>
      <c r="AQ66" s="32">
        <f t="shared" si="112"/>
        <v>0</v>
      </c>
      <c r="AR66" s="32">
        <f t="shared" si="112"/>
        <v>0</v>
      </c>
    </row>
    <row r="67" spans="1:44" s="2" customFormat="1" ht="21.75" x14ac:dyDescent="0.65">
      <c r="A67" s="13">
        <v>13</v>
      </c>
      <c r="B67" s="13"/>
      <c r="C67" s="13"/>
      <c r="D67" s="9" t="s">
        <v>94</v>
      </c>
      <c r="E67" s="17" t="s">
        <v>109</v>
      </c>
      <c r="F67" s="18">
        <f t="shared" si="110"/>
        <v>0</v>
      </c>
      <c r="G67" s="18">
        <f>G68</f>
        <v>0</v>
      </c>
      <c r="H67" s="18">
        <f t="shared" si="110"/>
        <v>0</v>
      </c>
      <c r="I67" s="31">
        <f t="shared" si="3"/>
        <v>0</v>
      </c>
      <c r="J67" s="32">
        <f t="shared" si="111"/>
        <v>0</v>
      </c>
      <c r="K67" s="32">
        <f t="shared" si="111"/>
        <v>0</v>
      </c>
      <c r="L67" s="32">
        <f t="shared" si="111"/>
        <v>0</v>
      </c>
      <c r="M67" s="32">
        <f t="shared" si="111"/>
        <v>0</v>
      </c>
      <c r="N67" s="32">
        <f t="shared" si="111"/>
        <v>0</v>
      </c>
      <c r="O67" s="32">
        <f t="shared" si="111"/>
        <v>0</v>
      </c>
      <c r="P67" s="32">
        <f t="shared" si="111"/>
        <v>0</v>
      </c>
      <c r="Q67" s="32">
        <f t="shared" si="111"/>
        <v>0</v>
      </c>
      <c r="R67" s="32">
        <f t="shared" si="111"/>
        <v>0</v>
      </c>
      <c r="S67" s="32">
        <f t="shared" si="111"/>
        <v>0</v>
      </c>
      <c r="T67" s="25">
        <f t="shared" si="5"/>
        <v>0</v>
      </c>
      <c r="U67" s="18">
        <f t="shared" si="110"/>
        <v>0</v>
      </c>
      <c r="V67" s="18">
        <f t="shared" si="110"/>
        <v>0</v>
      </c>
      <c r="W67" s="18">
        <f t="shared" si="110"/>
        <v>0</v>
      </c>
      <c r="X67" s="18">
        <f>X68</f>
        <v>0</v>
      </c>
      <c r="Y67" s="18">
        <f t="shared" si="110"/>
        <v>0</v>
      </c>
      <c r="Z67" s="18">
        <f>Z68</f>
        <v>0</v>
      </c>
      <c r="AA67" s="18">
        <f t="shared" si="110"/>
        <v>0</v>
      </c>
      <c r="AB67" s="18">
        <f t="shared" si="110"/>
        <v>0</v>
      </c>
      <c r="AC67" s="18">
        <f t="shared" si="110"/>
        <v>0</v>
      </c>
      <c r="AD67" s="18">
        <f t="shared" si="110"/>
        <v>0</v>
      </c>
      <c r="AE67" s="18">
        <f t="shared" si="110"/>
        <v>0</v>
      </c>
      <c r="AF67" s="32">
        <f t="shared" si="7"/>
        <v>0</v>
      </c>
      <c r="AG67" s="32">
        <f t="shared" si="112"/>
        <v>0</v>
      </c>
      <c r="AH67" s="32">
        <f t="shared" si="9"/>
        <v>0</v>
      </c>
      <c r="AI67" s="32">
        <f t="shared" si="112"/>
        <v>0</v>
      </c>
      <c r="AJ67" s="32">
        <f t="shared" si="112"/>
        <v>0</v>
      </c>
      <c r="AK67" s="32">
        <f t="shared" si="112"/>
        <v>0</v>
      </c>
      <c r="AL67" s="32">
        <f t="shared" si="112"/>
        <v>0</v>
      </c>
      <c r="AM67" s="32">
        <f t="shared" si="112"/>
        <v>0</v>
      </c>
      <c r="AN67" s="32">
        <f t="shared" si="112"/>
        <v>0</v>
      </c>
      <c r="AO67" s="32">
        <f t="shared" si="112"/>
        <v>0</v>
      </c>
      <c r="AP67" s="32">
        <f t="shared" si="112"/>
        <v>0</v>
      </c>
      <c r="AQ67" s="32">
        <f t="shared" si="112"/>
        <v>0</v>
      </c>
      <c r="AR67" s="32">
        <f t="shared" si="112"/>
        <v>0</v>
      </c>
    </row>
    <row r="68" spans="1:44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25">
        <f t="shared" si="5"/>
        <v>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32">
        <f t="shared" si="7"/>
        <v>0</v>
      </c>
      <c r="AG68" s="33"/>
      <c r="AH68" s="32">
        <f t="shared" si="9"/>
        <v>0</v>
      </c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2" customFormat="1" ht="21.75" x14ac:dyDescent="0.65">
      <c r="A69" s="65" t="s">
        <v>50</v>
      </c>
      <c r="B69" s="65"/>
      <c r="C69" s="65"/>
      <c r="D69" s="65"/>
      <c r="E69" s="17" t="s">
        <v>104</v>
      </c>
      <c r="F69" s="18">
        <f t="shared" ref="F69:AE69" si="113">F70</f>
        <v>0</v>
      </c>
      <c r="G69" s="18">
        <f>G70</f>
        <v>0</v>
      </c>
      <c r="H69" s="18">
        <f t="shared" si="113"/>
        <v>0</v>
      </c>
      <c r="I69" s="31">
        <f t="shared" si="3"/>
        <v>0</v>
      </c>
      <c r="J69" s="32">
        <f t="shared" ref="J69:S69" si="114">J70</f>
        <v>0</v>
      </c>
      <c r="K69" s="32">
        <f t="shared" si="114"/>
        <v>0</v>
      </c>
      <c r="L69" s="32">
        <f t="shared" si="114"/>
        <v>0</v>
      </c>
      <c r="M69" s="32">
        <f t="shared" si="114"/>
        <v>0</v>
      </c>
      <c r="N69" s="32">
        <f t="shared" si="114"/>
        <v>0</v>
      </c>
      <c r="O69" s="32">
        <f t="shared" si="114"/>
        <v>0</v>
      </c>
      <c r="P69" s="32">
        <f t="shared" si="114"/>
        <v>0</v>
      </c>
      <c r="Q69" s="32">
        <f t="shared" si="114"/>
        <v>0</v>
      </c>
      <c r="R69" s="32">
        <f t="shared" si="114"/>
        <v>0</v>
      </c>
      <c r="S69" s="32">
        <f t="shared" si="114"/>
        <v>0</v>
      </c>
      <c r="T69" s="25">
        <f t="shared" si="5"/>
        <v>0</v>
      </c>
      <c r="U69" s="18">
        <f t="shared" si="113"/>
        <v>0</v>
      </c>
      <c r="V69" s="18">
        <f t="shared" si="113"/>
        <v>0</v>
      </c>
      <c r="W69" s="18">
        <f t="shared" si="113"/>
        <v>0</v>
      </c>
      <c r="X69" s="18">
        <f>X70</f>
        <v>0</v>
      </c>
      <c r="Y69" s="18">
        <f t="shared" si="113"/>
        <v>0</v>
      </c>
      <c r="Z69" s="18">
        <f>Z70</f>
        <v>0</v>
      </c>
      <c r="AA69" s="18">
        <f t="shared" si="113"/>
        <v>0</v>
      </c>
      <c r="AB69" s="18">
        <f t="shared" si="113"/>
        <v>0</v>
      </c>
      <c r="AC69" s="18">
        <f t="shared" si="113"/>
        <v>0</v>
      </c>
      <c r="AD69" s="18">
        <f t="shared" si="113"/>
        <v>0</v>
      </c>
      <c r="AE69" s="18">
        <f t="shared" si="113"/>
        <v>0</v>
      </c>
      <c r="AF69" s="32">
        <f t="shared" si="7"/>
        <v>0</v>
      </c>
      <c r="AG69" s="32">
        <f t="shared" ref="AG69:AR69" si="115">AG70</f>
        <v>0</v>
      </c>
      <c r="AH69" s="32">
        <f t="shared" si="9"/>
        <v>0</v>
      </c>
      <c r="AI69" s="32">
        <f t="shared" si="115"/>
        <v>0</v>
      </c>
      <c r="AJ69" s="32">
        <f t="shared" si="115"/>
        <v>0</v>
      </c>
      <c r="AK69" s="32">
        <f t="shared" si="115"/>
        <v>0</v>
      </c>
      <c r="AL69" s="32">
        <f t="shared" si="115"/>
        <v>0</v>
      </c>
      <c r="AM69" s="32">
        <f t="shared" si="115"/>
        <v>0</v>
      </c>
      <c r="AN69" s="32">
        <f t="shared" si="115"/>
        <v>0</v>
      </c>
      <c r="AO69" s="32">
        <f t="shared" si="115"/>
        <v>0</v>
      </c>
      <c r="AP69" s="32">
        <f t="shared" si="115"/>
        <v>0</v>
      </c>
      <c r="AQ69" s="32">
        <f t="shared" si="115"/>
        <v>0</v>
      </c>
      <c r="AR69" s="32">
        <f t="shared" si="115"/>
        <v>0</v>
      </c>
    </row>
    <row r="70" spans="1:44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25">
        <f t="shared" si="5"/>
        <v>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32">
        <f t="shared" si="7"/>
        <v>0</v>
      </c>
      <c r="AG70" s="33"/>
      <c r="AH70" s="32">
        <f t="shared" si="9"/>
        <v>0</v>
      </c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2" customFormat="1" ht="21.75" x14ac:dyDescent="0.65">
      <c r="A71" s="65" t="s">
        <v>45</v>
      </c>
      <c r="B71" s="65"/>
      <c r="C71" s="65"/>
      <c r="D71" s="65"/>
      <c r="E71" s="17" t="s">
        <v>97</v>
      </c>
      <c r="F71" s="18">
        <f t="shared" ref="F71:AE71" si="116">F72</f>
        <v>0</v>
      </c>
      <c r="G71" s="18">
        <f>G72</f>
        <v>0</v>
      </c>
      <c r="H71" s="18">
        <f t="shared" si="116"/>
        <v>0</v>
      </c>
      <c r="I71" s="31">
        <f t="shared" si="3"/>
        <v>0</v>
      </c>
      <c r="J71" s="32">
        <f t="shared" ref="J71:S71" si="117">J72</f>
        <v>0</v>
      </c>
      <c r="K71" s="32">
        <f t="shared" si="117"/>
        <v>0</v>
      </c>
      <c r="L71" s="32">
        <f t="shared" si="117"/>
        <v>0</v>
      </c>
      <c r="M71" s="32">
        <f t="shared" si="117"/>
        <v>0</v>
      </c>
      <c r="N71" s="32">
        <f t="shared" si="117"/>
        <v>0</v>
      </c>
      <c r="O71" s="32">
        <f t="shared" si="117"/>
        <v>0</v>
      </c>
      <c r="P71" s="32">
        <f t="shared" si="117"/>
        <v>0</v>
      </c>
      <c r="Q71" s="32">
        <f t="shared" si="117"/>
        <v>0</v>
      </c>
      <c r="R71" s="32">
        <f t="shared" si="117"/>
        <v>0</v>
      </c>
      <c r="S71" s="32">
        <f t="shared" si="117"/>
        <v>0</v>
      </c>
      <c r="T71" s="25">
        <f t="shared" si="5"/>
        <v>0</v>
      </c>
      <c r="U71" s="18">
        <f t="shared" si="116"/>
        <v>0</v>
      </c>
      <c r="V71" s="18">
        <f t="shared" si="116"/>
        <v>0</v>
      </c>
      <c r="W71" s="18">
        <f t="shared" si="116"/>
        <v>0</v>
      </c>
      <c r="X71" s="18">
        <f>X72</f>
        <v>0</v>
      </c>
      <c r="Y71" s="18">
        <f t="shared" si="116"/>
        <v>0</v>
      </c>
      <c r="Z71" s="18">
        <f>Z72</f>
        <v>0</v>
      </c>
      <c r="AA71" s="18">
        <f t="shared" si="116"/>
        <v>0</v>
      </c>
      <c r="AB71" s="18">
        <f t="shared" si="116"/>
        <v>0</v>
      </c>
      <c r="AC71" s="18">
        <f t="shared" si="116"/>
        <v>0</v>
      </c>
      <c r="AD71" s="18">
        <f t="shared" si="116"/>
        <v>0</v>
      </c>
      <c r="AE71" s="18">
        <f t="shared" si="116"/>
        <v>0</v>
      </c>
      <c r="AF71" s="32">
        <f t="shared" si="7"/>
        <v>0</v>
      </c>
      <c r="AG71" s="32">
        <f t="shared" ref="AG71:AR71" si="118">AG72</f>
        <v>0</v>
      </c>
      <c r="AH71" s="32">
        <f t="shared" si="9"/>
        <v>0</v>
      </c>
      <c r="AI71" s="32">
        <f t="shared" si="118"/>
        <v>0</v>
      </c>
      <c r="AJ71" s="32">
        <f t="shared" si="118"/>
        <v>0</v>
      </c>
      <c r="AK71" s="32">
        <f t="shared" si="118"/>
        <v>0</v>
      </c>
      <c r="AL71" s="32">
        <f t="shared" si="118"/>
        <v>0</v>
      </c>
      <c r="AM71" s="32">
        <f t="shared" si="118"/>
        <v>0</v>
      </c>
      <c r="AN71" s="32">
        <f t="shared" si="118"/>
        <v>0</v>
      </c>
      <c r="AO71" s="32">
        <f t="shared" si="118"/>
        <v>0</v>
      </c>
      <c r="AP71" s="32">
        <f t="shared" si="118"/>
        <v>0</v>
      </c>
      <c r="AQ71" s="32">
        <f t="shared" si="118"/>
        <v>0</v>
      </c>
      <c r="AR71" s="32">
        <f t="shared" si="118"/>
        <v>0</v>
      </c>
    </row>
    <row r="72" spans="1:44" s="2" customFormat="1" ht="21.75" x14ac:dyDescent="0.65">
      <c r="A72" s="65" t="s">
        <v>46</v>
      </c>
      <c r="B72" s="65"/>
      <c r="C72" s="65"/>
      <c r="D72" s="65"/>
      <c r="E72" s="17" t="s">
        <v>105</v>
      </c>
      <c r="F72" s="18"/>
      <c r="G72" s="18"/>
      <c r="H72" s="18"/>
      <c r="I72" s="31">
        <f t="shared" si="3"/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5">
        <f t="shared" ref="T72" si="119">SUM(U72:AE72)</f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32">
        <f t="shared" ref="AF72" si="120">SUM(AG72, AH72, AR72)</f>
        <v>0</v>
      </c>
      <c r="AG72" s="32"/>
      <c r="AH72" s="32">
        <f t="shared" ref="AH72" si="121">SUM(AI72:AQ72)</f>
        <v>0</v>
      </c>
      <c r="AI72" s="32"/>
      <c r="AJ72" s="32"/>
      <c r="AK72" s="32"/>
      <c r="AL72" s="32"/>
      <c r="AM72" s="32"/>
      <c r="AN72" s="32"/>
      <c r="AO72" s="32"/>
      <c r="AP72" s="32"/>
      <c r="AQ72" s="32"/>
      <c r="AR72" s="32"/>
    </row>
  </sheetData>
  <mergeCells count="13">
    <mergeCell ref="A71:D71"/>
    <mergeCell ref="A72:D72"/>
    <mergeCell ref="A60:D60"/>
    <mergeCell ref="A64:D64"/>
    <mergeCell ref="A65:D65"/>
    <mergeCell ref="A66:D66"/>
    <mergeCell ref="A69:D69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W72"/>
  <sheetViews>
    <sheetView zoomScaleNormal="100" zoomScalePageLayoutView="80" workbookViewId="0">
      <pane xSplit="5" ySplit="10" topLeftCell="F49" activePane="bottomRight" state="frozen"/>
      <selection activeCell="E61" sqref="E61"/>
      <selection pane="topRight" activeCell="E61" sqref="E61"/>
      <selection pane="bottomLeft" activeCell="E61" sqref="E61"/>
      <selection pane="bottomRight"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style="43" customWidth="1"/>
    <col min="8" max="8" width="14.140625" customWidth="1"/>
    <col min="9" max="9" width="14.42578125" style="26" customWidth="1"/>
    <col min="10" max="21" width="14.42578125" style="26" hidden="1" customWidth="1" outlineLevel="1"/>
    <col min="22" max="22" width="14.85546875" customWidth="1" collapsed="1"/>
    <col min="23" max="23" width="14.85546875" customWidth="1"/>
  </cols>
  <sheetData>
    <row r="1" spans="1:23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3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3" ht="24.75" x14ac:dyDescent="0.75">
      <c r="A3" s="3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3" ht="24.75" x14ac:dyDescent="0.75">
      <c r="A4" s="3" t="s">
        <v>113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3" ht="24.75" x14ac:dyDescent="0.75">
      <c r="A5" s="3" t="s">
        <v>56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3" ht="96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44">
        <v>2009</v>
      </c>
      <c r="G6" s="44">
        <v>2010</v>
      </c>
      <c r="H6" s="16">
        <v>2011</v>
      </c>
      <c r="I6" s="16">
        <v>2012</v>
      </c>
      <c r="J6" s="28" t="s">
        <v>172</v>
      </c>
      <c r="K6" s="28" t="s">
        <v>173</v>
      </c>
      <c r="L6" s="28" t="s">
        <v>174</v>
      </c>
      <c r="M6" s="28" t="s">
        <v>175</v>
      </c>
      <c r="N6" s="28" t="s">
        <v>176</v>
      </c>
      <c r="O6" s="28" t="s">
        <v>177</v>
      </c>
      <c r="P6" s="28" t="s">
        <v>178</v>
      </c>
      <c r="Q6" s="28" t="s">
        <v>179</v>
      </c>
      <c r="R6" s="28" t="s">
        <v>180</v>
      </c>
      <c r="S6" s="28" t="s">
        <v>181</v>
      </c>
      <c r="T6" s="28" t="s">
        <v>182</v>
      </c>
      <c r="U6" s="28" t="s">
        <v>183</v>
      </c>
      <c r="V6" s="16">
        <v>2013</v>
      </c>
      <c r="W6" s="16">
        <v>2014</v>
      </c>
    </row>
    <row r="7" spans="1:23" s="2" customFormat="1" ht="21.75" x14ac:dyDescent="0.65">
      <c r="A7" s="65" t="s">
        <v>4</v>
      </c>
      <c r="B7" s="65"/>
      <c r="C7" s="65"/>
      <c r="D7" s="65"/>
      <c r="E7" s="17" t="s">
        <v>118</v>
      </c>
      <c r="F7" s="45">
        <f>F8+F64</f>
        <v>14600</v>
      </c>
      <c r="G7" s="45">
        <f>G8+G64</f>
        <v>13328</v>
      </c>
      <c r="H7" s="18">
        <f t="shared" ref="H7:W7" si="0">H8+H64</f>
        <v>13466</v>
      </c>
      <c r="I7" s="31">
        <f>SUM(J7:U7)</f>
        <v>13773.000000000002</v>
      </c>
      <c r="J7" s="32">
        <f t="shared" ref="J7:U7" si="1">J8+J64</f>
        <v>10208.299999999999</v>
      </c>
      <c r="K7" s="32">
        <f t="shared" si="1"/>
        <v>350.7</v>
      </c>
      <c r="L7" s="32">
        <f t="shared" si="1"/>
        <v>275.8</v>
      </c>
      <c r="M7" s="32">
        <f t="shared" si="1"/>
        <v>316.09999999999997</v>
      </c>
      <c r="N7" s="32">
        <f t="shared" si="1"/>
        <v>324.7</v>
      </c>
      <c r="O7" s="32">
        <f t="shared" si="1"/>
        <v>314.59999999999997</v>
      </c>
      <c r="P7" s="32">
        <f t="shared" si="1"/>
        <v>350.1</v>
      </c>
      <c r="Q7" s="32">
        <f t="shared" si="1"/>
        <v>311.5</v>
      </c>
      <c r="R7" s="32">
        <f t="shared" si="1"/>
        <v>337.8</v>
      </c>
      <c r="S7" s="32">
        <f t="shared" si="1"/>
        <v>336.70000000000005</v>
      </c>
      <c r="T7" s="32">
        <f t="shared" si="1"/>
        <v>322.2</v>
      </c>
      <c r="U7" s="32">
        <f t="shared" si="1"/>
        <v>324.5</v>
      </c>
      <c r="V7" s="18">
        <f t="shared" si="0"/>
        <v>14545</v>
      </c>
      <c r="W7" s="18">
        <f t="shared" si="0"/>
        <v>20260</v>
      </c>
    </row>
    <row r="8" spans="1:23" s="2" customFormat="1" ht="21.75" x14ac:dyDescent="0.65">
      <c r="A8" s="65" t="s">
        <v>111</v>
      </c>
      <c r="B8" s="65"/>
      <c r="C8" s="65"/>
      <c r="D8" s="65"/>
      <c r="E8" s="17" t="s">
        <v>58</v>
      </c>
      <c r="F8" s="45">
        <f>F9+F59</f>
        <v>14600</v>
      </c>
      <c r="G8" s="45">
        <f>G9+G59</f>
        <v>13328</v>
      </c>
      <c r="H8" s="18">
        <f t="shared" ref="H8:W8" si="2">H9+H59</f>
        <v>13466</v>
      </c>
      <c r="I8" s="31">
        <f t="shared" ref="I8:I72" si="3">SUM(J8:U8)</f>
        <v>13773.000000000002</v>
      </c>
      <c r="J8" s="32">
        <f t="shared" ref="J8:U8" si="4">J9+J59</f>
        <v>10208.299999999999</v>
      </c>
      <c r="K8" s="32">
        <f t="shared" si="4"/>
        <v>350.7</v>
      </c>
      <c r="L8" s="32">
        <f t="shared" si="4"/>
        <v>275.8</v>
      </c>
      <c r="M8" s="32">
        <f t="shared" si="4"/>
        <v>316.09999999999997</v>
      </c>
      <c r="N8" s="32">
        <f t="shared" si="4"/>
        <v>324.7</v>
      </c>
      <c r="O8" s="32">
        <f t="shared" si="4"/>
        <v>314.59999999999997</v>
      </c>
      <c r="P8" s="32">
        <f t="shared" si="4"/>
        <v>350.1</v>
      </c>
      <c r="Q8" s="32">
        <f t="shared" si="4"/>
        <v>311.5</v>
      </c>
      <c r="R8" s="32">
        <f t="shared" si="4"/>
        <v>337.8</v>
      </c>
      <c r="S8" s="32">
        <f t="shared" si="4"/>
        <v>336.70000000000005</v>
      </c>
      <c r="T8" s="32">
        <f t="shared" si="4"/>
        <v>322.2</v>
      </c>
      <c r="U8" s="32">
        <f t="shared" si="4"/>
        <v>324.5</v>
      </c>
      <c r="V8" s="18">
        <f t="shared" si="2"/>
        <v>14545</v>
      </c>
      <c r="W8" s="18">
        <f t="shared" si="2"/>
        <v>20260</v>
      </c>
    </row>
    <row r="9" spans="1:23" s="2" customFormat="1" ht="21.75" x14ac:dyDescent="0.65">
      <c r="A9" s="65" t="s">
        <v>5</v>
      </c>
      <c r="B9" s="65"/>
      <c r="C9" s="65"/>
      <c r="D9" s="65"/>
      <c r="E9" s="17" t="s">
        <v>57</v>
      </c>
      <c r="F9" s="45">
        <f>F10+F28</f>
        <v>14600</v>
      </c>
      <c r="G9" s="45">
        <f>G10+G28</f>
        <v>13328</v>
      </c>
      <c r="H9" s="18">
        <f t="shared" ref="H9:W9" si="5">H10+H28</f>
        <v>13466</v>
      </c>
      <c r="I9" s="31">
        <f t="shared" si="3"/>
        <v>13773.000000000002</v>
      </c>
      <c r="J9" s="32">
        <f t="shared" ref="J9:U9" si="6">J10+J28</f>
        <v>10208.299999999999</v>
      </c>
      <c r="K9" s="32">
        <f t="shared" si="6"/>
        <v>350.7</v>
      </c>
      <c r="L9" s="32">
        <f t="shared" si="6"/>
        <v>275.8</v>
      </c>
      <c r="M9" s="32">
        <f t="shared" si="6"/>
        <v>316.09999999999997</v>
      </c>
      <c r="N9" s="32">
        <f t="shared" si="6"/>
        <v>324.7</v>
      </c>
      <c r="O9" s="32">
        <f t="shared" si="6"/>
        <v>314.59999999999997</v>
      </c>
      <c r="P9" s="32">
        <f t="shared" si="6"/>
        <v>350.1</v>
      </c>
      <c r="Q9" s="32">
        <f t="shared" si="6"/>
        <v>311.5</v>
      </c>
      <c r="R9" s="32">
        <f t="shared" si="6"/>
        <v>337.8</v>
      </c>
      <c r="S9" s="32">
        <f t="shared" si="6"/>
        <v>336.70000000000005</v>
      </c>
      <c r="T9" s="32">
        <f t="shared" si="6"/>
        <v>322.2</v>
      </c>
      <c r="U9" s="32">
        <f t="shared" si="6"/>
        <v>324.5</v>
      </c>
      <c r="V9" s="18">
        <f t="shared" si="5"/>
        <v>14545</v>
      </c>
      <c r="W9" s="18">
        <f t="shared" si="5"/>
        <v>20260</v>
      </c>
    </row>
    <row r="10" spans="1:23" s="2" customFormat="1" ht="21.75" x14ac:dyDescent="0.65">
      <c r="A10" s="65" t="s">
        <v>6</v>
      </c>
      <c r="B10" s="65"/>
      <c r="C10" s="65"/>
      <c r="D10" s="65"/>
      <c r="E10" s="17" t="s">
        <v>59</v>
      </c>
      <c r="F10" s="45">
        <f>F11</f>
        <v>11089</v>
      </c>
      <c r="G10" s="45">
        <f>G11</f>
        <v>7550</v>
      </c>
      <c r="H10" s="18">
        <f t="shared" ref="H10:W10" si="7">H11</f>
        <v>7100</v>
      </c>
      <c r="I10" s="31">
        <f t="shared" si="3"/>
        <v>6600</v>
      </c>
      <c r="J10" s="32">
        <f t="shared" ref="J10:U10" si="8">J11</f>
        <v>4891.8900000000003</v>
      </c>
      <c r="K10" s="32">
        <f t="shared" si="8"/>
        <v>167.64</v>
      </c>
      <c r="L10" s="32">
        <f t="shared" si="8"/>
        <v>132</v>
      </c>
      <c r="M10" s="32">
        <f t="shared" si="8"/>
        <v>151.79999999999998</v>
      </c>
      <c r="N10" s="32">
        <f t="shared" si="8"/>
        <v>155.76</v>
      </c>
      <c r="O10" s="32">
        <f t="shared" si="8"/>
        <v>151.14999999999998</v>
      </c>
      <c r="P10" s="32">
        <f t="shared" si="8"/>
        <v>167.65</v>
      </c>
      <c r="Q10" s="32">
        <f t="shared" si="8"/>
        <v>149.82999999999998</v>
      </c>
      <c r="R10" s="32">
        <f t="shared" si="8"/>
        <v>161.71</v>
      </c>
      <c r="S10" s="32">
        <f t="shared" si="8"/>
        <v>161.03</v>
      </c>
      <c r="T10" s="32">
        <f t="shared" si="8"/>
        <v>153.79</v>
      </c>
      <c r="U10" s="32">
        <f t="shared" si="8"/>
        <v>155.75</v>
      </c>
      <c r="V10" s="18">
        <f t="shared" si="7"/>
        <v>8502</v>
      </c>
      <c r="W10" s="18">
        <f t="shared" si="7"/>
        <v>12210</v>
      </c>
    </row>
    <row r="11" spans="1:23" s="2" customFormat="1" ht="21.75" x14ac:dyDescent="0.65">
      <c r="A11" s="13">
        <v>70</v>
      </c>
      <c r="B11" s="13"/>
      <c r="C11" s="13"/>
      <c r="D11" s="9" t="s">
        <v>7</v>
      </c>
      <c r="E11" s="17" t="s">
        <v>60</v>
      </c>
      <c r="F11" s="45">
        <f>F12+F16+F18+F21+F25</f>
        <v>11089</v>
      </c>
      <c r="G11" s="45">
        <f t="shared" ref="G11:W11" si="9">G12+G16+G18+G21+G25</f>
        <v>7550</v>
      </c>
      <c r="H11" s="18">
        <f t="shared" si="9"/>
        <v>7100</v>
      </c>
      <c r="I11" s="31">
        <f t="shared" si="3"/>
        <v>6600</v>
      </c>
      <c r="J11" s="32">
        <f>J12+J16+J18+J21+J25</f>
        <v>4891.8900000000003</v>
      </c>
      <c r="K11" s="32">
        <f t="shared" ref="K11:U11" si="10">K12+K16+K18+K21+K25</f>
        <v>167.64</v>
      </c>
      <c r="L11" s="32">
        <f t="shared" si="10"/>
        <v>132</v>
      </c>
      <c r="M11" s="32">
        <f t="shared" si="10"/>
        <v>151.79999999999998</v>
      </c>
      <c r="N11" s="32">
        <f t="shared" si="10"/>
        <v>155.76</v>
      </c>
      <c r="O11" s="32">
        <f t="shared" si="10"/>
        <v>151.14999999999998</v>
      </c>
      <c r="P11" s="32">
        <f t="shared" si="10"/>
        <v>167.65</v>
      </c>
      <c r="Q11" s="32">
        <f t="shared" si="10"/>
        <v>149.82999999999998</v>
      </c>
      <c r="R11" s="32">
        <f t="shared" si="10"/>
        <v>161.71</v>
      </c>
      <c r="S11" s="32">
        <f t="shared" si="10"/>
        <v>161.03</v>
      </c>
      <c r="T11" s="32">
        <f t="shared" si="10"/>
        <v>153.79</v>
      </c>
      <c r="U11" s="32">
        <f t="shared" si="10"/>
        <v>155.75</v>
      </c>
      <c r="V11" s="18">
        <f t="shared" si="9"/>
        <v>8502</v>
      </c>
      <c r="W11" s="18">
        <f t="shared" si="9"/>
        <v>12210</v>
      </c>
    </row>
    <row r="12" spans="1:23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46">
        <f>SUM(F13:F15)</f>
        <v>7250</v>
      </c>
      <c r="G12" s="46">
        <f>SUM(G13:G15)</f>
        <v>4100</v>
      </c>
      <c r="H12" s="6">
        <f t="shared" ref="H12:W12" si="11">SUM(H13:H15)</f>
        <v>2827</v>
      </c>
      <c r="I12" s="31">
        <f t="shared" si="3"/>
        <v>1950</v>
      </c>
      <c r="J12" s="33">
        <f t="shared" ref="J12:U12" si="12">SUM(J13:J15)</f>
        <v>1445.3200000000002</v>
      </c>
      <c r="K12" s="33">
        <f t="shared" si="12"/>
        <v>49.53</v>
      </c>
      <c r="L12" s="33">
        <f t="shared" si="12"/>
        <v>39</v>
      </c>
      <c r="M12" s="33">
        <f t="shared" si="12"/>
        <v>44.85</v>
      </c>
      <c r="N12" s="33">
        <f t="shared" si="12"/>
        <v>46.019999999999996</v>
      </c>
      <c r="O12" s="33">
        <f t="shared" si="12"/>
        <v>44.66</v>
      </c>
      <c r="P12" s="33">
        <f t="shared" si="12"/>
        <v>49.53</v>
      </c>
      <c r="Q12" s="33">
        <f t="shared" si="12"/>
        <v>44.269999999999996</v>
      </c>
      <c r="R12" s="33">
        <f t="shared" si="12"/>
        <v>47.78</v>
      </c>
      <c r="S12" s="33">
        <f t="shared" si="12"/>
        <v>47.58</v>
      </c>
      <c r="T12" s="33">
        <f t="shared" si="12"/>
        <v>45.44</v>
      </c>
      <c r="U12" s="33">
        <f t="shared" si="12"/>
        <v>46.019999999999996</v>
      </c>
      <c r="V12" s="6">
        <f t="shared" si="11"/>
        <v>2150</v>
      </c>
      <c r="W12" s="6">
        <f t="shared" si="11"/>
        <v>3520</v>
      </c>
    </row>
    <row r="13" spans="1:23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46">
        <v>7000</v>
      </c>
      <c r="G13" s="46">
        <v>3700</v>
      </c>
      <c r="H13" s="6">
        <v>2700</v>
      </c>
      <c r="I13" s="31">
        <f t="shared" si="3"/>
        <v>1800.0000000000002</v>
      </c>
      <c r="J13" s="33">
        <v>1334.16</v>
      </c>
      <c r="K13" s="33">
        <v>45.72</v>
      </c>
      <c r="L13" s="33">
        <v>36</v>
      </c>
      <c r="M13" s="33">
        <v>41.4</v>
      </c>
      <c r="N13" s="33">
        <v>42.48</v>
      </c>
      <c r="O13" s="33">
        <v>41.22</v>
      </c>
      <c r="P13" s="33">
        <v>45.72</v>
      </c>
      <c r="Q13" s="33">
        <v>40.86</v>
      </c>
      <c r="R13" s="33">
        <v>44.1</v>
      </c>
      <c r="S13" s="33">
        <v>43.92</v>
      </c>
      <c r="T13" s="33">
        <v>41.94</v>
      </c>
      <c r="U13" s="33">
        <v>42.48</v>
      </c>
      <c r="V13" s="6">
        <v>2000</v>
      </c>
      <c r="W13" s="6">
        <v>3300</v>
      </c>
    </row>
    <row r="14" spans="1:23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46"/>
      <c r="G14" s="4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6"/>
      <c r="W14" s="6"/>
    </row>
    <row r="15" spans="1:23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46">
        <v>250</v>
      </c>
      <c r="G15" s="46">
        <v>400</v>
      </c>
      <c r="H15" s="6">
        <v>127</v>
      </c>
      <c r="I15" s="31">
        <f t="shared" si="3"/>
        <v>150</v>
      </c>
      <c r="J15" s="33">
        <v>111.16</v>
      </c>
      <c r="K15" s="33">
        <v>3.81</v>
      </c>
      <c r="L15" s="33">
        <v>3</v>
      </c>
      <c r="M15" s="33">
        <v>3.45</v>
      </c>
      <c r="N15" s="33">
        <v>3.54</v>
      </c>
      <c r="O15" s="33">
        <v>3.44</v>
      </c>
      <c r="P15" s="33">
        <v>3.81</v>
      </c>
      <c r="Q15" s="33">
        <v>3.41</v>
      </c>
      <c r="R15" s="33">
        <v>3.68</v>
      </c>
      <c r="S15" s="33">
        <v>3.66</v>
      </c>
      <c r="T15" s="33">
        <v>3.5</v>
      </c>
      <c r="U15" s="33">
        <v>3.54</v>
      </c>
      <c r="V15" s="6">
        <v>150</v>
      </c>
      <c r="W15" s="6">
        <v>220</v>
      </c>
    </row>
    <row r="16" spans="1:23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46">
        <f>F17</f>
        <v>10</v>
      </c>
      <c r="G16" s="46">
        <f>G17</f>
        <v>15</v>
      </c>
      <c r="H16" s="6">
        <f t="shared" ref="H16:W16" si="13">H17</f>
        <v>14</v>
      </c>
      <c r="I16" s="31">
        <f t="shared" si="3"/>
        <v>14</v>
      </c>
      <c r="J16" s="33">
        <f t="shared" ref="J16:U16" si="14">J17</f>
        <v>10.38</v>
      </c>
      <c r="K16" s="33">
        <f t="shared" si="14"/>
        <v>0.36</v>
      </c>
      <c r="L16" s="33">
        <f t="shared" si="14"/>
        <v>0.28000000000000003</v>
      </c>
      <c r="M16" s="33">
        <f t="shared" si="14"/>
        <v>0.32</v>
      </c>
      <c r="N16" s="33">
        <f t="shared" si="14"/>
        <v>0.33</v>
      </c>
      <c r="O16" s="33">
        <f t="shared" si="14"/>
        <v>0.32</v>
      </c>
      <c r="P16" s="33">
        <f t="shared" si="14"/>
        <v>0.36</v>
      </c>
      <c r="Q16" s="33">
        <f t="shared" si="14"/>
        <v>0.32</v>
      </c>
      <c r="R16" s="33">
        <f t="shared" si="14"/>
        <v>0.34</v>
      </c>
      <c r="S16" s="33">
        <f t="shared" si="14"/>
        <v>0.34</v>
      </c>
      <c r="T16" s="33">
        <f t="shared" si="14"/>
        <v>0.33</v>
      </c>
      <c r="U16" s="33">
        <f t="shared" si="14"/>
        <v>0.32</v>
      </c>
      <c r="V16" s="6">
        <f t="shared" si="13"/>
        <v>14</v>
      </c>
      <c r="W16" s="6">
        <f t="shared" si="13"/>
        <v>20</v>
      </c>
    </row>
    <row r="17" spans="1:23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46">
        <v>10</v>
      </c>
      <c r="G17" s="46">
        <v>15</v>
      </c>
      <c r="H17" s="6">
        <v>14</v>
      </c>
      <c r="I17" s="31">
        <f t="shared" si="3"/>
        <v>14</v>
      </c>
      <c r="J17" s="33">
        <v>10.38</v>
      </c>
      <c r="K17" s="33">
        <v>0.36</v>
      </c>
      <c r="L17" s="33">
        <v>0.28000000000000003</v>
      </c>
      <c r="M17" s="33">
        <v>0.32</v>
      </c>
      <c r="N17" s="33">
        <v>0.33</v>
      </c>
      <c r="O17" s="33">
        <v>0.32</v>
      </c>
      <c r="P17" s="33">
        <v>0.36</v>
      </c>
      <c r="Q17" s="33">
        <v>0.32</v>
      </c>
      <c r="R17" s="33">
        <v>0.34</v>
      </c>
      <c r="S17" s="33">
        <v>0.34</v>
      </c>
      <c r="T17" s="33">
        <v>0.33</v>
      </c>
      <c r="U17" s="33">
        <v>0.32</v>
      </c>
      <c r="V17" s="6">
        <v>14</v>
      </c>
      <c r="W17" s="6">
        <v>20</v>
      </c>
    </row>
    <row r="18" spans="1:23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46">
        <f>SUM(F19:F20)</f>
        <v>29</v>
      </c>
      <c r="G18" s="46">
        <f>SUM(G19:G20)</f>
        <v>35</v>
      </c>
      <c r="H18" s="6">
        <f t="shared" ref="H18:W18" si="15">SUM(H19:H20)</f>
        <v>29</v>
      </c>
      <c r="I18" s="31">
        <f t="shared" si="3"/>
        <v>33</v>
      </c>
      <c r="J18" s="33">
        <f t="shared" ref="J18:U18" si="16">SUM(J19:J20)</f>
        <v>24.459999999999997</v>
      </c>
      <c r="K18" s="33">
        <f t="shared" si="16"/>
        <v>0.83</v>
      </c>
      <c r="L18" s="33">
        <f t="shared" si="16"/>
        <v>0.65999999999999992</v>
      </c>
      <c r="M18" s="33">
        <f t="shared" si="16"/>
        <v>0.76</v>
      </c>
      <c r="N18" s="33">
        <f t="shared" si="16"/>
        <v>0.78</v>
      </c>
      <c r="O18" s="33">
        <f t="shared" si="16"/>
        <v>0.76</v>
      </c>
      <c r="P18" s="33">
        <f t="shared" si="16"/>
        <v>0.84</v>
      </c>
      <c r="Q18" s="33">
        <f t="shared" si="16"/>
        <v>0.75</v>
      </c>
      <c r="R18" s="33">
        <f t="shared" si="16"/>
        <v>0.81</v>
      </c>
      <c r="S18" s="33">
        <f t="shared" si="16"/>
        <v>0.8</v>
      </c>
      <c r="T18" s="33">
        <f t="shared" si="16"/>
        <v>0.77</v>
      </c>
      <c r="U18" s="33">
        <f t="shared" si="16"/>
        <v>0.78</v>
      </c>
      <c r="V18" s="6">
        <f t="shared" si="15"/>
        <v>35</v>
      </c>
      <c r="W18" s="6">
        <f t="shared" si="15"/>
        <v>40</v>
      </c>
    </row>
    <row r="19" spans="1:23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46">
        <v>3</v>
      </c>
      <c r="G19" s="46">
        <v>5</v>
      </c>
      <c r="H19" s="6">
        <v>3</v>
      </c>
      <c r="I19" s="31">
        <f t="shared" si="3"/>
        <v>2.9999999999999991</v>
      </c>
      <c r="J19" s="33">
        <v>2.2200000000000002</v>
      </c>
      <c r="K19" s="33">
        <v>0.08</v>
      </c>
      <c r="L19" s="33">
        <v>0.06</v>
      </c>
      <c r="M19" s="33">
        <v>7.0000000000000007E-2</v>
      </c>
      <c r="N19" s="33">
        <v>7.0000000000000007E-2</v>
      </c>
      <c r="O19" s="33">
        <v>7.0000000000000007E-2</v>
      </c>
      <c r="P19" s="33">
        <v>0.08</v>
      </c>
      <c r="Q19" s="33">
        <v>7.0000000000000007E-2</v>
      </c>
      <c r="R19" s="33">
        <v>7.0000000000000007E-2</v>
      </c>
      <c r="S19" s="33">
        <v>7.0000000000000007E-2</v>
      </c>
      <c r="T19" s="33">
        <v>7.0000000000000007E-2</v>
      </c>
      <c r="U19" s="33">
        <v>7.0000000000000007E-2</v>
      </c>
      <c r="V19" s="6">
        <v>5</v>
      </c>
      <c r="W19" s="6">
        <v>5</v>
      </c>
    </row>
    <row r="20" spans="1:23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46">
        <v>26</v>
      </c>
      <c r="G20" s="46">
        <v>30</v>
      </c>
      <c r="H20" s="6">
        <v>26</v>
      </c>
      <c r="I20" s="31">
        <f t="shared" si="3"/>
        <v>30.000000000000004</v>
      </c>
      <c r="J20" s="33">
        <v>22.24</v>
      </c>
      <c r="K20" s="33">
        <v>0.75</v>
      </c>
      <c r="L20" s="33">
        <v>0.6</v>
      </c>
      <c r="M20" s="33">
        <v>0.69</v>
      </c>
      <c r="N20" s="33">
        <v>0.71</v>
      </c>
      <c r="O20" s="33">
        <v>0.69</v>
      </c>
      <c r="P20" s="33">
        <v>0.76</v>
      </c>
      <c r="Q20" s="33">
        <v>0.68</v>
      </c>
      <c r="R20" s="33">
        <v>0.74</v>
      </c>
      <c r="S20" s="33">
        <v>0.73</v>
      </c>
      <c r="T20" s="33">
        <v>0.7</v>
      </c>
      <c r="U20" s="33">
        <v>0.71</v>
      </c>
      <c r="V20" s="6">
        <v>30</v>
      </c>
      <c r="W20" s="6">
        <v>35</v>
      </c>
    </row>
    <row r="21" spans="1:23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46">
        <f>SUM(F22:F24)</f>
        <v>3800</v>
      </c>
      <c r="G21" s="46">
        <f>SUM(G22:G24)</f>
        <v>3400</v>
      </c>
      <c r="H21" s="6">
        <f t="shared" ref="H21:W21" si="17">SUM(H22:H24)</f>
        <v>4230</v>
      </c>
      <c r="I21" s="31">
        <f t="shared" si="3"/>
        <v>4453</v>
      </c>
      <c r="J21" s="33">
        <f t="shared" ref="J21:U21" si="18">SUM(J22:J24)</f>
        <v>3300.57</v>
      </c>
      <c r="K21" s="33">
        <f t="shared" si="18"/>
        <v>113.11</v>
      </c>
      <c r="L21" s="33">
        <f t="shared" si="18"/>
        <v>89.06</v>
      </c>
      <c r="M21" s="33">
        <f t="shared" si="18"/>
        <v>102.42</v>
      </c>
      <c r="N21" s="33">
        <f t="shared" si="18"/>
        <v>105.09</v>
      </c>
      <c r="O21" s="33">
        <f t="shared" si="18"/>
        <v>101.97</v>
      </c>
      <c r="P21" s="33">
        <f t="shared" si="18"/>
        <v>113.11</v>
      </c>
      <c r="Q21" s="33">
        <f t="shared" si="18"/>
        <v>101.08</v>
      </c>
      <c r="R21" s="33">
        <f t="shared" si="18"/>
        <v>109.1</v>
      </c>
      <c r="S21" s="33">
        <f t="shared" si="18"/>
        <v>108.64999999999999</v>
      </c>
      <c r="T21" s="33">
        <f t="shared" si="18"/>
        <v>103.75</v>
      </c>
      <c r="U21" s="33">
        <f t="shared" si="18"/>
        <v>105.09</v>
      </c>
      <c r="V21" s="6">
        <f t="shared" si="17"/>
        <v>5953</v>
      </c>
      <c r="W21" s="6">
        <f t="shared" si="17"/>
        <v>8060</v>
      </c>
    </row>
    <row r="22" spans="1:23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46">
        <v>300</v>
      </c>
      <c r="G22" s="46">
        <v>400</v>
      </c>
      <c r="H22" s="6">
        <v>430</v>
      </c>
      <c r="I22" s="31">
        <f t="shared" si="3"/>
        <v>453</v>
      </c>
      <c r="J22" s="33">
        <v>335.77</v>
      </c>
      <c r="K22" s="33">
        <v>11.51</v>
      </c>
      <c r="L22" s="33">
        <v>9.06</v>
      </c>
      <c r="M22" s="33">
        <v>10.42</v>
      </c>
      <c r="N22" s="33">
        <v>10.69</v>
      </c>
      <c r="O22" s="33">
        <v>10.37</v>
      </c>
      <c r="P22" s="33">
        <v>11.51</v>
      </c>
      <c r="Q22" s="33">
        <v>10.28</v>
      </c>
      <c r="R22" s="33">
        <v>11.1</v>
      </c>
      <c r="S22" s="33">
        <v>11.05</v>
      </c>
      <c r="T22" s="33">
        <v>10.55</v>
      </c>
      <c r="U22" s="33">
        <v>10.69</v>
      </c>
      <c r="V22" s="6">
        <v>453</v>
      </c>
      <c r="W22" s="6">
        <v>460</v>
      </c>
    </row>
    <row r="23" spans="1:23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46">
        <v>3500</v>
      </c>
      <c r="G23" s="46">
        <v>3000</v>
      </c>
      <c r="H23" s="6">
        <v>3800</v>
      </c>
      <c r="I23" s="31">
        <f t="shared" si="3"/>
        <v>4000</v>
      </c>
      <c r="J23" s="33">
        <v>2964.8</v>
      </c>
      <c r="K23" s="33">
        <v>101.6</v>
      </c>
      <c r="L23" s="33">
        <v>80</v>
      </c>
      <c r="M23" s="33">
        <v>92</v>
      </c>
      <c r="N23" s="33">
        <v>94.4</v>
      </c>
      <c r="O23" s="33">
        <v>91.6</v>
      </c>
      <c r="P23" s="33">
        <v>101.6</v>
      </c>
      <c r="Q23" s="33">
        <v>90.8</v>
      </c>
      <c r="R23" s="33">
        <v>98</v>
      </c>
      <c r="S23" s="33">
        <v>97.6</v>
      </c>
      <c r="T23" s="33">
        <v>93.2</v>
      </c>
      <c r="U23" s="33">
        <v>94.4</v>
      </c>
      <c r="V23" s="6">
        <v>5500</v>
      </c>
      <c r="W23" s="6">
        <v>7600</v>
      </c>
    </row>
    <row r="24" spans="1:23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46"/>
      <c r="G24" s="4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6"/>
      <c r="W24" s="6"/>
    </row>
    <row r="25" spans="1:23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46">
        <f>SUM(F26:F27)</f>
        <v>0</v>
      </c>
      <c r="G25" s="46">
        <f>SUM(G26:G27)</f>
        <v>0</v>
      </c>
      <c r="H25" s="6">
        <f>SUM(H26:H27)</f>
        <v>0</v>
      </c>
      <c r="I25" s="31">
        <f>SUM(J25:U25)</f>
        <v>150</v>
      </c>
      <c r="J25" s="39">
        <f t="shared" ref="J25:U25" si="19">SUM(J26:J27)</f>
        <v>111.16</v>
      </c>
      <c r="K25" s="39">
        <f t="shared" si="19"/>
        <v>3.81</v>
      </c>
      <c r="L25" s="39">
        <f t="shared" si="19"/>
        <v>3</v>
      </c>
      <c r="M25" s="39">
        <f t="shared" si="19"/>
        <v>3.45</v>
      </c>
      <c r="N25" s="39">
        <f t="shared" si="19"/>
        <v>3.54</v>
      </c>
      <c r="O25" s="39">
        <f t="shared" si="19"/>
        <v>3.44</v>
      </c>
      <c r="P25" s="39">
        <f t="shared" si="19"/>
        <v>3.81</v>
      </c>
      <c r="Q25" s="39">
        <f t="shared" si="19"/>
        <v>3.41</v>
      </c>
      <c r="R25" s="39">
        <f t="shared" si="19"/>
        <v>3.68</v>
      </c>
      <c r="S25" s="39">
        <f t="shared" si="19"/>
        <v>3.66</v>
      </c>
      <c r="T25" s="33">
        <f t="shared" si="19"/>
        <v>3.5</v>
      </c>
      <c r="U25" s="33">
        <f t="shared" si="19"/>
        <v>3.54</v>
      </c>
      <c r="V25" s="6">
        <f t="shared" ref="V25:W25" si="20">SUM(V26:V27)</f>
        <v>350</v>
      </c>
      <c r="W25" s="6">
        <f t="shared" si="20"/>
        <v>570</v>
      </c>
    </row>
    <row r="26" spans="1:23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46"/>
      <c r="G26" s="46"/>
      <c r="H26" s="6"/>
      <c r="I26" s="31">
        <f>SUM(J26:U26)</f>
        <v>150</v>
      </c>
      <c r="J26" s="39">
        <v>111.16</v>
      </c>
      <c r="K26" s="39">
        <v>3.81</v>
      </c>
      <c r="L26" s="39">
        <v>3</v>
      </c>
      <c r="M26" s="39">
        <v>3.45</v>
      </c>
      <c r="N26" s="39">
        <v>3.54</v>
      </c>
      <c r="O26" s="39">
        <v>3.44</v>
      </c>
      <c r="P26" s="39">
        <v>3.81</v>
      </c>
      <c r="Q26" s="39">
        <v>3.41</v>
      </c>
      <c r="R26" s="39">
        <v>3.68</v>
      </c>
      <c r="S26" s="39">
        <v>3.66</v>
      </c>
      <c r="T26" s="33">
        <v>3.5</v>
      </c>
      <c r="U26" s="33">
        <v>3.54</v>
      </c>
      <c r="V26" s="6">
        <v>350</v>
      </c>
      <c r="W26" s="6">
        <v>570</v>
      </c>
    </row>
    <row r="27" spans="1:23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46"/>
      <c r="G27" s="46"/>
      <c r="H27" s="6"/>
      <c r="I27" s="40">
        <f t="shared" ref="I27" si="21">SUM(J27:S27)</f>
        <v>0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1"/>
      <c r="U27" s="41"/>
      <c r="V27" s="6"/>
      <c r="W27" s="6"/>
    </row>
    <row r="28" spans="1:23" s="2" customFormat="1" ht="21.75" x14ac:dyDescent="0.65">
      <c r="A28" s="66" t="s">
        <v>21</v>
      </c>
      <c r="B28" s="66"/>
      <c r="C28" s="66"/>
      <c r="D28" s="66"/>
      <c r="E28" s="17" t="s">
        <v>51</v>
      </c>
      <c r="F28" s="45">
        <f>F29+F35+F50+F53+F57</f>
        <v>3511</v>
      </c>
      <c r="G28" s="45">
        <f>G29+G35+G50+G53+G57</f>
        <v>5778</v>
      </c>
      <c r="H28" s="18">
        <f t="shared" ref="H28:W28" si="22">H29+H35+H50+H53+H57</f>
        <v>6366</v>
      </c>
      <c r="I28" s="40">
        <f t="shared" si="3"/>
        <v>7173</v>
      </c>
      <c r="J28" s="42">
        <f t="shared" ref="J28:U28" si="23">J29+J35+J50+J53+J57</f>
        <v>5316.41</v>
      </c>
      <c r="K28" s="42">
        <f t="shared" si="23"/>
        <v>183.06</v>
      </c>
      <c r="L28" s="42">
        <f t="shared" si="23"/>
        <v>143.80000000000001</v>
      </c>
      <c r="M28" s="42">
        <f t="shared" si="23"/>
        <v>164.29999999999998</v>
      </c>
      <c r="N28" s="42">
        <f t="shared" si="23"/>
        <v>168.94</v>
      </c>
      <c r="O28" s="42">
        <f t="shared" si="23"/>
        <v>163.44999999999999</v>
      </c>
      <c r="P28" s="42">
        <f t="shared" si="23"/>
        <v>182.45</v>
      </c>
      <c r="Q28" s="42">
        <f t="shared" si="23"/>
        <v>161.66999999999999</v>
      </c>
      <c r="R28" s="42">
        <f t="shared" si="23"/>
        <v>176.09</v>
      </c>
      <c r="S28" s="42">
        <f t="shared" si="23"/>
        <v>175.67000000000002</v>
      </c>
      <c r="T28" s="42">
        <f t="shared" si="23"/>
        <v>168.41</v>
      </c>
      <c r="U28" s="42">
        <f t="shared" si="23"/>
        <v>168.75</v>
      </c>
      <c r="V28" s="18">
        <f t="shared" si="22"/>
        <v>6043</v>
      </c>
      <c r="W28" s="18">
        <f t="shared" si="22"/>
        <v>8050</v>
      </c>
    </row>
    <row r="29" spans="1:23" s="2" customFormat="1" ht="21.75" x14ac:dyDescent="0.65">
      <c r="A29" s="13">
        <v>72</v>
      </c>
      <c r="B29" s="13"/>
      <c r="C29" s="13"/>
      <c r="D29" s="9" t="s">
        <v>22</v>
      </c>
      <c r="E29" s="17" t="s">
        <v>52</v>
      </c>
      <c r="F29" s="45">
        <f>F30</f>
        <v>68</v>
      </c>
      <c r="G29" s="45">
        <f>G30</f>
        <v>103</v>
      </c>
      <c r="H29" s="18">
        <f t="shared" ref="H29:W29" si="24">H30</f>
        <v>171</v>
      </c>
      <c r="I29" s="40">
        <f t="shared" si="3"/>
        <v>101.99999999999999</v>
      </c>
      <c r="J29" s="42">
        <f t="shared" ref="J29:U29" si="25">J30</f>
        <v>75.599999999999994</v>
      </c>
      <c r="K29" s="42">
        <f t="shared" si="25"/>
        <v>2.59</v>
      </c>
      <c r="L29" s="42">
        <f t="shared" si="25"/>
        <v>2.04</v>
      </c>
      <c r="M29" s="42">
        <f t="shared" si="25"/>
        <v>2.3499999999999996</v>
      </c>
      <c r="N29" s="42">
        <f t="shared" si="25"/>
        <v>2.41</v>
      </c>
      <c r="O29" s="42">
        <f t="shared" si="25"/>
        <v>2.34</v>
      </c>
      <c r="P29" s="42">
        <f t="shared" si="25"/>
        <v>2.59</v>
      </c>
      <c r="Q29" s="42">
        <f t="shared" si="25"/>
        <v>2.3000000000000003</v>
      </c>
      <c r="R29" s="42">
        <f t="shared" si="25"/>
        <v>2.5</v>
      </c>
      <c r="S29" s="42">
        <f t="shared" si="25"/>
        <v>2.4900000000000002</v>
      </c>
      <c r="T29" s="42">
        <f t="shared" si="25"/>
        <v>2.38</v>
      </c>
      <c r="U29" s="42">
        <f t="shared" si="25"/>
        <v>2.41</v>
      </c>
      <c r="V29" s="18">
        <f t="shared" si="24"/>
        <v>105</v>
      </c>
      <c r="W29" s="18">
        <f t="shared" si="24"/>
        <v>108</v>
      </c>
    </row>
    <row r="30" spans="1:23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46">
        <f>SUM(F31:F34)</f>
        <v>68</v>
      </c>
      <c r="G30" s="46">
        <f>SUM(G31:G34)</f>
        <v>103</v>
      </c>
      <c r="H30" s="6">
        <f t="shared" ref="H30:W30" si="26">SUM(H31:H34)</f>
        <v>171</v>
      </c>
      <c r="I30" s="40">
        <f t="shared" si="3"/>
        <v>101.99999999999999</v>
      </c>
      <c r="J30" s="39">
        <f t="shared" ref="J30:U30" si="27">SUM(J31:J34)</f>
        <v>75.599999999999994</v>
      </c>
      <c r="K30" s="39">
        <f t="shared" si="27"/>
        <v>2.59</v>
      </c>
      <c r="L30" s="39">
        <f t="shared" si="27"/>
        <v>2.04</v>
      </c>
      <c r="M30" s="39">
        <f t="shared" si="27"/>
        <v>2.3499999999999996</v>
      </c>
      <c r="N30" s="39">
        <f t="shared" si="27"/>
        <v>2.41</v>
      </c>
      <c r="O30" s="39">
        <f t="shared" si="27"/>
        <v>2.34</v>
      </c>
      <c r="P30" s="39">
        <f t="shared" si="27"/>
        <v>2.59</v>
      </c>
      <c r="Q30" s="39">
        <f t="shared" si="27"/>
        <v>2.3000000000000003</v>
      </c>
      <c r="R30" s="39">
        <f t="shared" si="27"/>
        <v>2.5</v>
      </c>
      <c r="S30" s="39">
        <f t="shared" si="27"/>
        <v>2.4900000000000002</v>
      </c>
      <c r="T30" s="39">
        <f t="shared" si="27"/>
        <v>2.38</v>
      </c>
      <c r="U30" s="39">
        <f t="shared" si="27"/>
        <v>2.41</v>
      </c>
      <c r="V30" s="6">
        <f t="shared" si="26"/>
        <v>105</v>
      </c>
      <c r="W30" s="6">
        <f t="shared" si="26"/>
        <v>108</v>
      </c>
    </row>
    <row r="31" spans="1:23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46">
        <v>40</v>
      </c>
      <c r="G31" s="46">
        <v>75</v>
      </c>
      <c r="H31" s="6">
        <v>141</v>
      </c>
      <c r="I31" s="40">
        <f t="shared" si="3"/>
        <v>72.000000000000014</v>
      </c>
      <c r="J31" s="39">
        <v>53.37</v>
      </c>
      <c r="K31" s="39">
        <v>1.83</v>
      </c>
      <c r="L31" s="39">
        <v>1.44</v>
      </c>
      <c r="M31" s="39">
        <v>1.66</v>
      </c>
      <c r="N31" s="39">
        <v>1.7</v>
      </c>
      <c r="O31" s="39">
        <v>1.65</v>
      </c>
      <c r="P31" s="39">
        <v>1.83</v>
      </c>
      <c r="Q31" s="39">
        <v>1.62</v>
      </c>
      <c r="R31" s="39">
        <v>1.76</v>
      </c>
      <c r="S31" s="39">
        <v>1.76</v>
      </c>
      <c r="T31" s="39">
        <v>1.68</v>
      </c>
      <c r="U31" s="39">
        <v>1.7</v>
      </c>
      <c r="V31" s="6">
        <v>75</v>
      </c>
      <c r="W31" s="6">
        <v>78</v>
      </c>
    </row>
    <row r="32" spans="1:23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46"/>
      <c r="G32" s="4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"/>
      <c r="W32" s="6"/>
    </row>
    <row r="33" spans="1:23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46">
        <v>28</v>
      </c>
      <c r="G33" s="46">
        <v>28</v>
      </c>
      <c r="H33" s="6">
        <v>30</v>
      </c>
      <c r="I33" s="31">
        <f t="shared" si="3"/>
        <v>30.000000000000007</v>
      </c>
      <c r="J33" s="33">
        <v>22.23</v>
      </c>
      <c r="K33" s="33">
        <v>0.76</v>
      </c>
      <c r="L33" s="33">
        <v>0.6</v>
      </c>
      <c r="M33" s="33">
        <v>0.69</v>
      </c>
      <c r="N33" s="33">
        <v>0.71</v>
      </c>
      <c r="O33" s="33">
        <v>0.69</v>
      </c>
      <c r="P33" s="33">
        <v>0.76</v>
      </c>
      <c r="Q33" s="33">
        <v>0.68</v>
      </c>
      <c r="R33" s="33">
        <v>0.74</v>
      </c>
      <c r="S33" s="33">
        <v>0.73</v>
      </c>
      <c r="T33" s="33">
        <v>0.7</v>
      </c>
      <c r="U33" s="33">
        <v>0.71</v>
      </c>
      <c r="V33" s="6">
        <v>30</v>
      </c>
      <c r="W33" s="6">
        <v>30</v>
      </c>
    </row>
    <row r="34" spans="1:23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46"/>
      <c r="G34" s="4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6"/>
      <c r="W34" s="6"/>
    </row>
    <row r="35" spans="1:23" s="2" customFormat="1" ht="21.75" x14ac:dyDescent="0.65">
      <c r="A35" s="13">
        <v>73</v>
      </c>
      <c r="B35" s="13"/>
      <c r="C35" s="13"/>
      <c r="D35" s="9" t="s">
        <v>28</v>
      </c>
      <c r="E35" s="17" t="s">
        <v>53</v>
      </c>
      <c r="F35" s="45">
        <f>F36+F37+F44</f>
        <v>850</v>
      </c>
      <c r="G35" s="45">
        <f>G36+G37+G44</f>
        <v>905</v>
      </c>
      <c r="H35" s="18">
        <f t="shared" ref="H35:W35" si="28">H36+H37+H44</f>
        <v>925</v>
      </c>
      <c r="I35" s="31">
        <f t="shared" si="3"/>
        <v>732.00000000000011</v>
      </c>
      <c r="J35" s="32">
        <f t="shared" ref="J35:U35" si="29">J36+J37+J44</f>
        <v>542.54999999999995</v>
      </c>
      <c r="K35" s="32">
        <f t="shared" si="29"/>
        <v>18.580000000000002</v>
      </c>
      <c r="L35" s="32">
        <f t="shared" si="29"/>
        <v>14.64</v>
      </c>
      <c r="M35" s="32">
        <f t="shared" si="29"/>
        <v>16.84</v>
      </c>
      <c r="N35" s="32">
        <f t="shared" si="29"/>
        <v>17.28</v>
      </c>
      <c r="O35" s="32">
        <f t="shared" si="29"/>
        <v>16.77</v>
      </c>
      <c r="P35" s="32">
        <f t="shared" si="29"/>
        <v>18.59</v>
      </c>
      <c r="Q35" s="32">
        <f t="shared" si="29"/>
        <v>16.61</v>
      </c>
      <c r="R35" s="32">
        <f t="shared" si="29"/>
        <v>17.940000000000001</v>
      </c>
      <c r="S35" s="32">
        <f t="shared" si="29"/>
        <v>17.850000000000001</v>
      </c>
      <c r="T35" s="32">
        <f t="shared" si="29"/>
        <v>17.07</v>
      </c>
      <c r="U35" s="32">
        <f t="shared" si="29"/>
        <v>17.28</v>
      </c>
      <c r="V35" s="18">
        <f t="shared" si="28"/>
        <v>718</v>
      </c>
      <c r="W35" s="18">
        <f t="shared" si="28"/>
        <v>742</v>
      </c>
    </row>
    <row r="36" spans="1:23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46"/>
      <c r="G36" s="4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6"/>
      <c r="W36" s="6"/>
    </row>
    <row r="37" spans="1:23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46">
        <f>SUM(F38:F43)</f>
        <v>51.4</v>
      </c>
      <c r="G37" s="46">
        <f>SUM(G38:G43)</f>
        <v>74</v>
      </c>
      <c r="H37" s="6">
        <f t="shared" ref="H37:W37" si="30">SUM(H38:H43)</f>
        <v>82</v>
      </c>
      <c r="I37" s="31">
        <f t="shared" si="3"/>
        <v>100.00000000000003</v>
      </c>
      <c r="J37" s="33">
        <f t="shared" ref="J37:U37" si="31">SUM(J38:J43)</f>
        <v>74.12</v>
      </c>
      <c r="K37" s="33">
        <f t="shared" si="31"/>
        <v>2.5299999999999998</v>
      </c>
      <c r="L37" s="33">
        <f t="shared" si="31"/>
        <v>1.9999999999999998</v>
      </c>
      <c r="M37" s="33">
        <f t="shared" si="31"/>
        <v>2.31</v>
      </c>
      <c r="N37" s="33">
        <f t="shared" si="31"/>
        <v>2.36</v>
      </c>
      <c r="O37" s="33">
        <f t="shared" si="31"/>
        <v>2.2999999999999998</v>
      </c>
      <c r="P37" s="33">
        <f t="shared" si="31"/>
        <v>2.54</v>
      </c>
      <c r="Q37" s="33">
        <f t="shared" si="31"/>
        <v>2.2599999999999998</v>
      </c>
      <c r="R37" s="33">
        <f t="shared" si="31"/>
        <v>2.4499999999999997</v>
      </c>
      <c r="S37" s="33">
        <f t="shared" si="31"/>
        <v>2.4300000000000002</v>
      </c>
      <c r="T37" s="33">
        <f t="shared" si="31"/>
        <v>2.34</v>
      </c>
      <c r="U37" s="33">
        <f t="shared" si="31"/>
        <v>2.36</v>
      </c>
      <c r="V37" s="6">
        <f t="shared" si="30"/>
        <v>103</v>
      </c>
      <c r="W37" s="6">
        <f t="shared" si="30"/>
        <v>120</v>
      </c>
    </row>
    <row r="38" spans="1:23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46">
        <v>40</v>
      </c>
      <c r="G38" s="46">
        <v>45</v>
      </c>
      <c r="H38" s="6">
        <v>45</v>
      </c>
      <c r="I38" s="31">
        <f t="shared" si="3"/>
        <v>24.999999999999996</v>
      </c>
      <c r="J38" s="33">
        <v>18.53</v>
      </c>
      <c r="K38" s="33">
        <v>0.63</v>
      </c>
      <c r="L38" s="33">
        <v>0.5</v>
      </c>
      <c r="M38" s="33">
        <v>0.57999999999999996</v>
      </c>
      <c r="N38" s="33">
        <v>0.59</v>
      </c>
      <c r="O38" s="33">
        <v>0.56999999999999995</v>
      </c>
      <c r="P38" s="33">
        <v>0.64</v>
      </c>
      <c r="Q38" s="33">
        <v>0.56999999999999995</v>
      </c>
      <c r="R38" s="33">
        <v>0.61</v>
      </c>
      <c r="S38" s="33">
        <v>0.61</v>
      </c>
      <c r="T38" s="33">
        <v>0.57999999999999996</v>
      </c>
      <c r="U38" s="33">
        <v>0.59</v>
      </c>
      <c r="V38" s="6">
        <v>15</v>
      </c>
      <c r="W38" s="6">
        <v>45</v>
      </c>
    </row>
    <row r="39" spans="1:23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46">
        <v>5</v>
      </c>
      <c r="G39" s="46">
        <v>5</v>
      </c>
      <c r="H39" s="6">
        <v>5</v>
      </c>
      <c r="I39" s="31">
        <f t="shared" si="3"/>
        <v>5.0000000000000009</v>
      </c>
      <c r="J39" s="33">
        <v>3.71</v>
      </c>
      <c r="K39" s="33">
        <v>0.13</v>
      </c>
      <c r="L39" s="33">
        <v>0.1</v>
      </c>
      <c r="M39" s="33">
        <v>0.12</v>
      </c>
      <c r="N39" s="33">
        <v>0.12</v>
      </c>
      <c r="O39" s="33">
        <v>0.11</v>
      </c>
      <c r="P39" s="33">
        <v>0.13</v>
      </c>
      <c r="Q39" s="33">
        <v>0.11</v>
      </c>
      <c r="R39" s="33">
        <v>0.12</v>
      </c>
      <c r="S39" s="33">
        <v>0.12</v>
      </c>
      <c r="T39" s="33">
        <v>0.12</v>
      </c>
      <c r="U39" s="33">
        <v>0.11</v>
      </c>
      <c r="V39" s="6">
        <v>5</v>
      </c>
      <c r="W39" s="6">
        <v>5</v>
      </c>
    </row>
    <row r="40" spans="1:23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46">
        <v>6.4</v>
      </c>
      <c r="G40" s="46">
        <v>2</v>
      </c>
      <c r="H40" s="6">
        <v>10</v>
      </c>
      <c r="I40" s="31">
        <f t="shared" si="3"/>
        <v>35</v>
      </c>
      <c r="J40" s="33">
        <v>25.94</v>
      </c>
      <c r="K40" s="33">
        <v>0.89</v>
      </c>
      <c r="L40" s="33">
        <v>0.7</v>
      </c>
      <c r="M40" s="33">
        <v>0.8</v>
      </c>
      <c r="N40" s="33">
        <v>0.82</v>
      </c>
      <c r="O40" s="33">
        <v>0.82</v>
      </c>
      <c r="P40" s="33">
        <v>0.88</v>
      </c>
      <c r="Q40" s="33">
        <v>0.79</v>
      </c>
      <c r="R40" s="33">
        <v>0.86</v>
      </c>
      <c r="S40" s="33">
        <v>0.85</v>
      </c>
      <c r="T40" s="33">
        <v>0.82</v>
      </c>
      <c r="U40" s="33">
        <v>0.83</v>
      </c>
      <c r="V40" s="6">
        <v>33</v>
      </c>
      <c r="W40" s="6">
        <v>35</v>
      </c>
    </row>
    <row r="41" spans="1:23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46"/>
      <c r="G41" s="46"/>
      <c r="H41" s="6"/>
      <c r="I41" s="31">
        <f t="shared" si="3"/>
        <v>0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6"/>
      <c r="W41" s="6"/>
    </row>
    <row r="42" spans="1:23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46"/>
      <c r="G42" s="46"/>
      <c r="H42" s="6"/>
      <c r="I42" s="37">
        <f t="shared" si="3"/>
        <v>35</v>
      </c>
      <c r="J42" s="38">
        <v>25.94</v>
      </c>
      <c r="K42" s="38">
        <v>0.88</v>
      </c>
      <c r="L42" s="38">
        <v>0.7</v>
      </c>
      <c r="M42" s="38">
        <v>0.81</v>
      </c>
      <c r="N42" s="38">
        <v>0.83</v>
      </c>
      <c r="O42" s="38">
        <v>0.8</v>
      </c>
      <c r="P42" s="38">
        <v>0.89</v>
      </c>
      <c r="Q42" s="38">
        <v>0.79</v>
      </c>
      <c r="R42" s="38">
        <v>0.86</v>
      </c>
      <c r="S42" s="38">
        <v>0.85</v>
      </c>
      <c r="T42" s="38">
        <v>0.82</v>
      </c>
      <c r="U42" s="38">
        <v>0.83</v>
      </c>
      <c r="V42" s="6">
        <v>50</v>
      </c>
      <c r="W42" s="6">
        <v>35</v>
      </c>
    </row>
    <row r="43" spans="1:23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46"/>
      <c r="G43" s="46">
        <v>22</v>
      </c>
      <c r="H43" s="6">
        <v>22</v>
      </c>
      <c r="I43" s="31">
        <f t="shared" si="3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6"/>
      <c r="W43" s="6"/>
    </row>
    <row r="44" spans="1:23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46">
        <f>SUM(F45:F49)</f>
        <v>798.6</v>
      </c>
      <c r="G44" s="46">
        <f>SUM(G45:G49)</f>
        <v>831</v>
      </c>
      <c r="H44" s="6">
        <f t="shared" ref="H44:W44" si="32">SUM(H45:H49)</f>
        <v>843</v>
      </c>
      <c r="I44" s="31">
        <f t="shared" si="3"/>
        <v>631.99999999999989</v>
      </c>
      <c r="J44" s="33">
        <f t="shared" ref="J44:U44" si="33">SUM(J45:J49)</f>
        <v>468.43</v>
      </c>
      <c r="K44" s="33">
        <f t="shared" si="33"/>
        <v>16.05</v>
      </c>
      <c r="L44" s="33">
        <f t="shared" si="33"/>
        <v>12.64</v>
      </c>
      <c r="M44" s="33">
        <f t="shared" si="33"/>
        <v>14.530000000000001</v>
      </c>
      <c r="N44" s="33">
        <f t="shared" si="33"/>
        <v>14.92</v>
      </c>
      <c r="O44" s="33">
        <f t="shared" si="33"/>
        <v>14.469999999999999</v>
      </c>
      <c r="P44" s="33">
        <f t="shared" si="33"/>
        <v>16.05</v>
      </c>
      <c r="Q44" s="33">
        <f t="shared" si="33"/>
        <v>14.35</v>
      </c>
      <c r="R44" s="33">
        <f t="shared" si="33"/>
        <v>15.49</v>
      </c>
      <c r="S44" s="33">
        <f t="shared" si="33"/>
        <v>15.42</v>
      </c>
      <c r="T44" s="33">
        <f t="shared" si="33"/>
        <v>14.73</v>
      </c>
      <c r="U44" s="33">
        <f t="shared" si="33"/>
        <v>14.92</v>
      </c>
      <c r="V44" s="6">
        <f t="shared" si="32"/>
        <v>615</v>
      </c>
      <c r="W44" s="6">
        <f t="shared" si="32"/>
        <v>622</v>
      </c>
    </row>
    <row r="45" spans="1:23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46">
        <v>11.6</v>
      </c>
      <c r="G45" s="46">
        <v>18</v>
      </c>
      <c r="H45" s="6">
        <v>10</v>
      </c>
      <c r="I45" s="31">
        <f t="shared" si="3"/>
        <v>10.999999999999998</v>
      </c>
      <c r="J45" s="33">
        <v>8.15</v>
      </c>
      <c r="K45" s="33">
        <v>0.28000000000000003</v>
      </c>
      <c r="L45" s="33">
        <v>0.22</v>
      </c>
      <c r="M45" s="33">
        <v>0.25</v>
      </c>
      <c r="N45" s="33">
        <v>0.26</v>
      </c>
      <c r="O45" s="33">
        <v>0.25</v>
      </c>
      <c r="P45" s="33">
        <v>0.28000000000000003</v>
      </c>
      <c r="Q45" s="33">
        <v>0.25</v>
      </c>
      <c r="R45" s="33">
        <v>0.27</v>
      </c>
      <c r="S45" s="33">
        <v>0.27</v>
      </c>
      <c r="T45" s="33">
        <v>0.26</v>
      </c>
      <c r="U45" s="33">
        <v>0.26</v>
      </c>
      <c r="V45" s="6">
        <v>11</v>
      </c>
      <c r="W45" s="6">
        <v>11</v>
      </c>
    </row>
    <row r="46" spans="1:23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46">
        <v>178.9</v>
      </c>
      <c r="G46" s="46">
        <v>180</v>
      </c>
      <c r="H46" s="6">
        <v>173</v>
      </c>
      <c r="I46" s="31">
        <f t="shared" si="3"/>
        <v>173</v>
      </c>
      <c r="J46" s="33">
        <v>128.22999999999999</v>
      </c>
      <c r="K46" s="33">
        <v>4.3899999999999997</v>
      </c>
      <c r="L46" s="33">
        <v>3.46</v>
      </c>
      <c r="M46" s="33">
        <v>3.98</v>
      </c>
      <c r="N46" s="33">
        <v>4.08</v>
      </c>
      <c r="O46" s="33">
        <v>3.96</v>
      </c>
      <c r="P46" s="33">
        <v>4.3899999999999997</v>
      </c>
      <c r="Q46" s="33">
        <v>3.93</v>
      </c>
      <c r="R46" s="33">
        <v>4.24</v>
      </c>
      <c r="S46" s="33">
        <v>4.22</v>
      </c>
      <c r="T46" s="33">
        <v>4.03</v>
      </c>
      <c r="U46" s="33">
        <v>4.09</v>
      </c>
      <c r="V46" s="6">
        <v>166</v>
      </c>
      <c r="W46" s="6">
        <v>165</v>
      </c>
    </row>
    <row r="47" spans="1:23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46">
        <v>519.5</v>
      </c>
      <c r="G47" s="46">
        <v>544</v>
      </c>
      <c r="H47" s="6">
        <v>517</v>
      </c>
      <c r="I47" s="31">
        <f t="shared" si="3"/>
        <v>369.99999999999994</v>
      </c>
      <c r="J47" s="33">
        <v>274.24</v>
      </c>
      <c r="K47" s="33">
        <v>9.4</v>
      </c>
      <c r="L47" s="33">
        <v>7.4</v>
      </c>
      <c r="M47" s="33">
        <v>8.51</v>
      </c>
      <c r="N47" s="33">
        <v>8.73</v>
      </c>
      <c r="O47" s="33">
        <v>8.4700000000000006</v>
      </c>
      <c r="P47" s="33">
        <v>9.4</v>
      </c>
      <c r="Q47" s="33">
        <v>8.4</v>
      </c>
      <c r="R47" s="33">
        <v>9.07</v>
      </c>
      <c r="S47" s="33">
        <v>9.0299999999999994</v>
      </c>
      <c r="T47" s="33">
        <v>8.6199999999999992</v>
      </c>
      <c r="U47" s="33">
        <v>8.73</v>
      </c>
      <c r="V47" s="6">
        <v>360</v>
      </c>
      <c r="W47" s="6">
        <v>358</v>
      </c>
    </row>
    <row r="48" spans="1:23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46">
        <v>7</v>
      </c>
      <c r="G48" s="46">
        <v>7</v>
      </c>
      <c r="H48" s="6">
        <v>7</v>
      </c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6"/>
      <c r="W48" s="6"/>
    </row>
    <row r="49" spans="1:23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46">
        <v>81.599999999999994</v>
      </c>
      <c r="G49" s="46">
        <v>82</v>
      </c>
      <c r="H49" s="6">
        <v>136</v>
      </c>
      <c r="I49" s="31">
        <f t="shared" si="3"/>
        <v>78</v>
      </c>
      <c r="J49" s="33">
        <v>57.81</v>
      </c>
      <c r="K49" s="33">
        <v>1.98</v>
      </c>
      <c r="L49" s="33">
        <v>1.56</v>
      </c>
      <c r="M49" s="33">
        <v>1.79</v>
      </c>
      <c r="N49" s="33">
        <v>1.85</v>
      </c>
      <c r="O49" s="33">
        <v>1.79</v>
      </c>
      <c r="P49" s="33">
        <v>1.98</v>
      </c>
      <c r="Q49" s="33">
        <v>1.77</v>
      </c>
      <c r="R49" s="33">
        <v>1.91</v>
      </c>
      <c r="S49" s="33">
        <v>1.9</v>
      </c>
      <c r="T49" s="33">
        <v>1.82</v>
      </c>
      <c r="U49" s="33">
        <v>1.84</v>
      </c>
      <c r="V49" s="6">
        <v>78</v>
      </c>
      <c r="W49" s="6">
        <v>88</v>
      </c>
    </row>
    <row r="50" spans="1:23" s="2" customFormat="1" ht="21.75" x14ac:dyDescent="0.65">
      <c r="A50" s="13">
        <v>74</v>
      </c>
      <c r="B50" s="13"/>
      <c r="C50" s="13"/>
      <c r="D50" s="9" t="s">
        <v>40</v>
      </c>
      <c r="E50" s="17" t="s">
        <v>88</v>
      </c>
      <c r="F50" s="47">
        <f t="shared" ref="F50:G50" si="34">SUM(F51:F52)</f>
        <v>303</v>
      </c>
      <c r="G50" s="47">
        <f t="shared" si="34"/>
        <v>50</v>
      </c>
      <c r="H50" s="18">
        <f t="shared" ref="H50" si="35">H51</f>
        <v>50</v>
      </c>
      <c r="I50" s="31">
        <f t="shared" si="3"/>
        <v>120</v>
      </c>
      <c r="J50" s="32">
        <f>SUM(J51:J52)</f>
        <v>88.94</v>
      </c>
      <c r="K50" s="32">
        <f t="shared" ref="K50:U50" si="36">SUM(K51:K52)</f>
        <v>3.05</v>
      </c>
      <c r="L50" s="32">
        <f t="shared" si="36"/>
        <v>2.4</v>
      </c>
      <c r="M50" s="32">
        <f t="shared" si="36"/>
        <v>2.76</v>
      </c>
      <c r="N50" s="32">
        <f t="shared" si="36"/>
        <v>2.83</v>
      </c>
      <c r="O50" s="32">
        <f t="shared" si="36"/>
        <v>2.75</v>
      </c>
      <c r="P50" s="32">
        <f t="shared" si="36"/>
        <v>3.05</v>
      </c>
      <c r="Q50" s="32">
        <f t="shared" si="36"/>
        <v>2.72</v>
      </c>
      <c r="R50" s="32">
        <f t="shared" si="36"/>
        <v>2.94</v>
      </c>
      <c r="S50" s="32">
        <f t="shared" si="36"/>
        <v>2.93</v>
      </c>
      <c r="T50" s="32">
        <f t="shared" si="36"/>
        <v>2.8</v>
      </c>
      <c r="U50" s="32">
        <f t="shared" si="36"/>
        <v>2.83</v>
      </c>
      <c r="V50" s="18">
        <f>SUM(V51:V52)</f>
        <v>120</v>
      </c>
      <c r="W50" s="18">
        <f>SUM(W51:W52)</f>
        <v>100</v>
      </c>
    </row>
    <row r="51" spans="1:23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46">
        <v>303</v>
      </c>
      <c r="G51" s="46">
        <v>50</v>
      </c>
      <c r="H51" s="6">
        <v>50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6"/>
      <c r="W51" s="6"/>
    </row>
    <row r="52" spans="1:23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45"/>
      <c r="G52" s="45"/>
      <c r="H52" s="18"/>
      <c r="I52" s="32">
        <f t="shared" si="3"/>
        <v>120</v>
      </c>
      <c r="J52" s="33">
        <v>88.94</v>
      </c>
      <c r="K52" s="33">
        <v>3.05</v>
      </c>
      <c r="L52" s="33">
        <v>2.4</v>
      </c>
      <c r="M52" s="33">
        <v>2.76</v>
      </c>
      <c r="N52" s="33">
        <v>2.83</v>
      </c>
      <c r="O52" s="33">
        <v>2.75</v>
      </c>
      <c r="P52" s="33">
        <v>3.05</v>
      </c>
      <c r="Q52" s="33">
        <v>2.72</v>
      </c>
      <c r="R52" s="33">
        <v>2.94</v>
      </c>
      <c r="S52" s="33">
        <v>2.93</v>
      </c>
      <c r="T52" s="33">
        <v>2.8</v>
      </c>
      <c r="U52" s="33">
        <v>2.83</v>
      </c>
      <c r="V52" s="18">
        <v>120</v>
      </c>
      <c r="W52" s="18">
        <v>100</v>
      </c>
    </row>
    <row r="53" spans="1:23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45">
        <f>SUM(F54:F56)</f>
        <v>2290</v>
      </c>
      <c r="G53" s="45">
        <f>SUM(G54:G56)</f>
        <v>4720</v>
      </c>
      <c r="H53" s="18">
        <f t="shared" ref="H53:W53" si="37">SUM(H54:H56)</f>
        <v>5220</v>
      </c>
      <c r="I53" s="31">
        <f t="shared" si="3"/>
        <v>6219</v>
      </c>
      <c r="J53" s="32">
        <f t="shared" ref="J53:U53" si="38">SUM(J54:J56)</f>
        <v>4609.32</v>
      </c>
      <c r="K53" s="32">
        <f t="shared" si="38"/>
        <v>158.84</v>
      </c>
      <c r="L53" s="32">
        <f t="shared" si="38"/>
        <v>124.72</v>
      </c>
      <c r="M53" s="32">
        <f t="shared" si="38"/>
        <v>142.35</v>
      </c>
      <c r="N53" s="32">
        <f t="shared" si="38"/>
        <v>146.41999999999999</v>
      </c>
      <c r="O53" s="32">
        <f t="shared" si="38"/>
        <v>141.59</v>
      </c>
      <c r="P53" s="32">
        <f t="shared" si="38"/>
        <v>158.22</v>
      </c>
      <c r="Q53" s="32">
        <f t="shared" si="38"/>
        <v>140.04</v>
      </c>
      <c r="R53" s="32">
        <f t="shared" si="38"/>
        <v>152.71</v>
      </c>
      <c r="S53" s="32">
        <f t="shared" si="38"/>
        <v>152.4</v>
      </c>
      <c r="T53" s="32">
        <f t="shared" si="38"/>
        <v>146.16</v>
      </c>
      <c r="U53" s="32">
        <f t="shared" si="38"/>
        <v>146.22999999999999</v>
      </c>
      <c r="V53" s="18">
        <f t="shared" si="37"/>
        <v>5100</v>
      </c>
      <c r="W53" s="18">
        <f t="shared" si="37"/>
        <v>7100</v>
      </c>
    </row>
    <row r="54" spans="1:23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46">
        <v>2290</v>
      </c>
      <c r="G54" s="46">
        <v>4720</v>
      </c>
      <c r="H54" s="6">
        <v>5220</v>
      </c>
      <c r="I54" s="31">
        <f t="shared" si="3"/>
        <v>6219</v>
      </c>
      <c r="J54" s="33">
        <v>4609.32</v>
      </c>
      <c r="K54" s="33">
        <v>158.84</v>
      </c>
      <c r="L54" s="33">
        <v>124.72</v>
      </c>
      <c r="M54" s="33">
        <v>142.35</v>
      </c>
      <c r="N54" s="33">
        <v>146.41999999999999</v>
      </c>
      <c r="O54" s="33">
        <v>141.59</v>
      </c>
      <c r="P54" s="33">
        <v>158.22</v>
      </c>
      <c r="Q54" s="33">
        <v>140.04</v>
      </c>
      <c r="R54" s="33">
        <v>152.71</v>
      </c>
      <c r="S54" s="33">
        <v>152.4</v>
      </c>
      <c r="T54" s="33">
        <v>146.16</v>
      </c>
      <c r="U54" s="33">
        <v>146.22999999999999</v>
      </c>
      <c r="V54" s="6">
        <v>5100</v>
      </c>
      <c r="W54" s="6">
        <v>7100</v>
      </c>
    </row>
    <row r="55" spans="1:23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46"/>
      <c r="G55" s="4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6"/>
      <c r="W55" s="6"/>
    </row>
    <row r="56" spans="1:23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46"/>
      <c r="G56" s="4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6"/>
      <c r="W56" s="6"/>
    </row>
    <row r="57" spans="1:23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45">
        <f>F58</f>
        <v>0</v>
      </c>
      <c r="G57" s="45">
        <f>G58</f>
        <v>0</v>
      </c>
      <c r="H57" s="18">
        <f t="shared" ref="H57:W57" si="39">H58</f>
        <v>0</v>
      </c>
      <c r="I57" s="31">
        <f t="shared" si="3"/>
        <v>0</v>
      </c>
      <c r="J57" s="32">
        <f t="shared" ref="J57:U57" si="40">J58</f>
        <v>0</v>
      </c>
      <c r="K57" s="32">
        <f t="shared" si="40"/>
        <v>0</v>
      </c>
      <c r="L57" s="32">
        <f t="shared" si="40"/>
        <v>0</v>
      </c>
      <c r="M57" s="32">
        <f t="shared" si="40"/>
        <v>0</v>
      </c>
      <c r="N57" s="32">
        <f t="shared" si="40"/>
        <v>0</v>
      </c>
      <c r="O57" s="32">
        <f t="shared" si="40"/>
        <v>0</v>
      </c>
      <c r="P57" s="32">
        <f t="shared" si="40"/>
        <v>0</v>
      </c>
      <c r="Q57" s="32">
        <f t="shared" si="40"/>
        <v>0</v>
      </c>
      <c r="R57" s="32">
        <f t="shared" si="40"/>
        <v>0</v>
      </c>
      <c r="S57" s="32">
        <f t="shared" si="40"/>
        <v>0</v>
      </c>
      <c r="T57" s="32">
        <f t="shared" si="40"/>
        <v>0</v>
      </c>
      <c r="U57" s="32">
        <f t="shared" si="40"/>
        <v>0</v>
      </c>
      <c r="V57" s="18">
        <f t="shared" si="39"/>
        <v>0</v>
      </c>
      <c r="W57" s="18">
        <f t="shared" si="39"/>
        <v>0</v>
      </c>
    </row>
    <row r="58" spans="1:23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46"/>
      <c r="G58" s="4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6"/>
      <c r="W58" s="6"/>
    </row>
    <row r="59" spans="1:23" s="2" customFormat="1" ht="21.75" x14ac:dyDescent="0.65">
      <c r="A59" s="64" t="s">
        <v>45</v>
      </c>
      <c r="B59" s="64"/>
      <c r="C59" s="64"/>
      <c r="D59" s="64"/>
      <c r="E59" s="36" t="s">
        <v>97</v>
      </c>
      <c r="F59" s="45">
        <f>F60</f>
        <v>0</v>
      </c>
      <c r="G59" s="45">
        <f>G60</f>
        <v>0</v>
      </c>
      <c r="H59" s="18">
        <f t="shared" ref="H59:W59" si="41">H60</f>
        <v>0</v>
      </c>
      <c r="I59" s="31">
        <f t="shared" si="3"/>
        <v>0</v>
      </c>
      <c r="J59" s="32">
        <f t="shared" ref="J59:U59" si="42">J60</f>
        <v>0</v>
      </c>
      <c r="K59" s="32">
        <f t="shared" si="42"/>
        <v>0</v>
      </c>
      <c r="L59" s="32">
        <f t="shared" si="42"/>
        <v>0</v>
      </c>
      <c r="M59" s="32">
        <f t="shared" si="42"/>
        <v>0</v>
      </c>
      <c r="N59" s="32">
        <f t="shared" si="42"/>
        <v>0</v>
      </c>
      <c r="O59" s="32">
        <f t="shared" si="42"/>
        <v>0</v>
      </c>
      <c r="P59" s="32">
        <f t="shared" si="42"/>
        <v>0</v>
      </c>
      <c r="Q59" s="32">
        <f t="shared" si="42"/>
        <v>0</v>
      </c>
      <c r="R59" s="32">
        <f t="shared" si="42"/>
        <v>0</v>
      </c>
      <c r="S59" s="32">
        <f t="shared" si="42"/>
        <v>0</v>
      </c>
      <c r="T59" s="32">
        <f t="shared" si="42"/>
        <v>0</v>
      </c>
      <c r="U59" s="32">
        <f t="shared" si="42"/>
        <v>0</v>
      </c>
      <c r="V59" s="18">
        <f t="shared" si="41"/>
        <v>0</v>
      </c>
      <c r="W59" s="18">
        <f t="shared" si="41"/>
        <v>0</v>
      </c>
    </row>
    <row r="60" spans="1:23" s="2" customFormat="1" ht="21.75" x14ac:dyDescent="0.65">
      <c r="A60" s="64" t="s">
        <v>46</v>
      </c>
      <c r="B60" s="64"/>
      <c r="C60" s="64"/>
      <c r="D60" s="64"/>
      <c r="E60" s="36" t="s">
        <v>105</v>
      </c>
      <c r="F60" s="45">
        <f>F61+F63</f>
        <v>0</v>
      </c>
      <c r="G60" s="45">
        <f>G61+G63</f>
        <v>0</v>
      </c>
      <c r="H60" s="18">
        <f t="shared" ref="H60:W60" si="43">H61+H63</f>
        <v>0</v>
      </c>
      <c r="I60" s="31">
        <f t="shared" si="3"/>
        <v>0</v>
      </c>
      <c r="J60" s="32">
        <f t="shared" ref="J60:U60" si="44">J61+J63</f>
        <v>0</v>
      </c>
      <c r="K60" s="32">
        <f t="shared" si="44"/>
        <v>0</v>
      </c>
      <c r="L60" s="32">
        <f t="shared" si="44"/>
        <v>0</v>
      </c>
      <c r="M60" s="32">
        <f t="shared" si="44"/>
        <v>0</v>
      </c>
      <c r="N60" s="32">
        <f t="shared" si="44"/>
        <v>0</v>
      </c>
      <c r="O60" s="32">
        <f t="shared" si="44"/>
        <v>0</v>
      </c>
      <c r="P60" s="32">
        <f t="shared" si="44"/>
        <v>0</v>
      </c>
      <c r="Q60" s="32">
        <f t="shared" si="44"/>
        <v>0</v>
      </c>
      <c r="R60" s="32">
        <f t="shared" si="44"/>
        <v>0</v>
      </c>
      <c r="S60" s="32">
        <f t="shared" si="44"/>
        <v>0</v>
      </c>
      <c r="T60" s="32">
        <f t="shared" si="44"/>
        <v>0</v>
      </c>
      <c r="U60" s="32">
        <f t="shared" si="44"/>
        <v>0</v>
      </c>
      <c r="V60" s="18">
        <f t="shared" si="43"/>
        <v>0</v>
      </c>
      <c r="W60" s="18">
        <f t="shared" si="43"/>
        <v>0</v>
      </c>
    </row>
    <row r="61" spans="1:23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45">
        <f>F62</f>
        <v>0</v>
      </c>
      <c r="G61" s="45">
        <f>G62</f>
        <v>0</v>
      </c>
      <c r="H61" s="18">
        <f t="shared" ref="H61:W61" si="45">H62</f>
        <v>0</v>
      </c>
      <c r="I61" s="31">
        <f t="shared" si="3"/>
        <v>0</v>
      </c>
      <c r="J61" s="32">
        <f t="shared" ref="J61:U61" si="46">J62</f>
        <v>0</v>
      </c>
      <c r="K61" s="32">
        <f t="shared" si="46"/>
        <v>0</v>
      </c>
      <c r="L61" s="32">
        <f t="shared" si="46"/>
        <v>0</v>
      </c>
      <c r="M61" s="32">
        <f t="shared" si="46"/>
        <v>0</v>
      </c>
      <c r="N61" s="32">
        <f t="shared" si="46"/>
        <v>0</v>
      </c>
      <c r="O61" s="32">
        <f t="shared" si="46"/>
        <v>0</v>
      </c>
      <c r="P61" s="32">
        <f t="shared" si="46"/>
        <v>0</v>
      </c>
      <c r="Q61" s="32">
        <f t="shared" si="46"/>
        <v>0</v>
      </c>
      <c r="R61" s="32">
        <f t="shared" si="46"/>
        <v>0</v>
      </c>
      <c r="S61" s="32">
        <f t="shared" si="46"/>
        <v>0</v>
      </c>
      <c r="T61" s="32">
        <f t="shared" si="46"/>
        <v>0</v>
      </c>
      <c r="U61" s="32">
        <f t="shared" si="46"/>
        <v>0</v>
      </c>
      <c r="V61" s="18">
        <f t="shared" si="45"/>
        <v>0</v>
      </c>
      <c r="W61" s="18">
        <f t="shared" si="45"/>
        <v>0</v>
      </c>
    </row>
    <row r="62" spans="1:23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46"/>
      <c r="G62" s="4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6"/>
      <c r="W62" s="6"/>
    </row>
    <row r="63" spans="1:23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45"/>
      <c r="G63" s="45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8"/>
      <c r="W63" s="18"/>
    </row>
    <row r="64" spans="1:23" s="2" customFormat="1" ht="21.75" x14ac:dyDescent="0.65">
      <c r="A64" s="65" t="s">
        <v>112</v>
      </c>
      <c r="B64" s="65"/>
      <c r="C64" s="65"/>
      <c r="D64" s="65"/>
      <c r="E64" s="17" t="s">
        <v>90</v>
      </c>
      <c r="F64" s="45">
        <f>F65+F71</f>
        <v>0</v>
      </c>
      <c r="G64" s="45">
        <f>G65+G71</f>
        <v>0</v>
      </c>
      <c r="H64" s="18">
        <f t="shared" ref="H64:W64" si="47">H65+H71</f>
        <v>0</v>
      </c>
      <c r="I64" s="31">
        <f t="shared" si="3"/>
        <v>0</v>
      </c>
      <c r="J64" s="32">
        <f t="shared" ref="J64:U64" si="48">J65+J71</f>
        <v>0</v>
      </c>
      <c r="K64" s="32">
        <f t="shared" si="48"/>
        <v>0</v>
      </c>
      <c r="L64" s="32">
        <f t="shared" si="48"/>
        <v>0</v>
      </c>
      <c r="M64" s="32">
        <f t="shared" si="48"/>
        <v>0</v>
      </c>
      <c r="N64" s="32">
        <f t="shared" si="48"/>
        <v>0</v>
      </c>
      <c r="O64" s="32">
        <f t="shared" si="48"/>
        <v>0</v>
      </c>
      <c r="P64" s="32">
        <f t="shared" si="48"/>
        <v>0</v>
      </c>
      <c r="Q64" s="32">
        <f t="shared" si="48"/>
        <v>0</v>
      </c>
      <c r="R64" s="32">
        <f t="shared" si="48"/>
        <v>0</v>
      </c>
      <c r="S64" s="32">
        <f t="shared" si="48"/>
        <v>0</v>
      </c>
      <c r="T64" s="32">
        <f t="shared" si="48"/>
        <v>0</v>
      </c>
      <c r="U64" s="32">
        <f t="shared" si="48"/>
        <v>0</v>
      </c>
      <c r="V64" s="18">
        <f t="shared" si="47"/>
        <v>0</v>
      </c>
      <c r="W64" s="18">
        <f t="shared" si="47"/>
        <v>0</v>
      </c>
    </row>
    <row r="65" spans="1:23" s="2" customFormat="1" ht="21.75" x14ac:dyDescent="0.65">
      <c r="A65" s="65" t="s">
        <v>5</v>
      </c>
      <c r="B65" s="65"/>
      <c r="C65" s="65"/>
      <c r="D65" s="65"/>
      <c r="E65" s="17" t="s">
        <v>57</v>
      </c>
      <c r="F65" s="45">
        <f>F66+F69</f>
        <v>0</v>
      </c>
      <c r="G65" s="45">
        <f>G66+G69</f>
        <v>0</v>
      </c>
      <c r="H65" s="18">
        <f t="shared" ref="H65:W65" si="49">H66+H69</f>
        <v>0</v>
      </c>
      <c r="I65" s="31">
        <f t="shared" si="3"/>
        <v>0</v>
      </c>
      <c r="J65" s="32">
        <f t="shared" ref="J65:U65" si="50">J66+J69</f>
        <v>0</v>
      </c>
      <c r="K65" s="32">
        <f t="shared" si="50"/>
        <v>0</v>
      </c>
      <c r="L65" s="32">
        <f t="shared" si="50"/>
        <v>0</v>
      </c>
      <c r="M65" s="32">
        <f t="shared" si="50"/>
        <v>0</v>
      </c>
      <c r="N65" s="32">
        <f t="shared" si="50"/>
        <v>0</v>
      </c>
      <c r="O65" s="32">
        <f t="shared" si="50"/>
        <v>0</v>
      </c>
      <c r="P65" s="32">
        <f t="shared" si="50"/>
        <v>0</v>
      </c>
      <c r="Q65" s="32">
        <f t="shared" si="50"/>
        <v>0</v>
      </c>
      <c r="R65" s="32">
        <f t="shared" si="50"/>
        <v>0</v>
      </c>
      <c r="S65" s="32">
        <f t="shared" si="50"/>
        <v>0</v>
      </c>
      <c r="T65" s="32">
        <f t="shared" si="50"/>
        <v>0</v>
      </c>
      <c r="U65" s="32">
        <f t="shared" si="50"/>
        <v>0</v>
      </c>
      <c r="V65" s="18">
        <f t="shared" si="49"/>
        <v>0</v>
      </c>
      <c r="W65" s="18">
        <f t="shared" si="49"/>
        <v>0</v>
      </c>
    </row>
    <row r="66" spans="1:23" s="2" customFormat="1" ht="21.75" x14ac:dyDescent="0.65">
      <c r="A66" s="65" t="s">
        <v>49</v>
      </c>
      <c r="B66" s="65"/>
      <c r="C66" s="65"/>
      <c r="D66" s="65"/>
      <c r="E66" s="17" t="s">
        <v>91</v>
      </c>
      <c r="F66" s="45">
        <f>F67</f>
        <v>0</v>
      </c>
      <c r="G66" s="45">
        <f>G67</f>
        <v>0</v>
      </c>
      <c r="H66" s="18">
        <f t="shared" ref="H66:W67" si="51">H67</f>
        <v>0</v>
      </c>
      <c r="I66" s="31">
        <f t="shared" si="3"/>
        <v>0</v>
      </c>
      <c r="J66" s="32">
        <f t="shared" ref="J66:U67" si="52">J67</f>
        <v>0</v>
      </c>
      <c r="K66" s="32">
        <f t="shared" si="52"/>
        <v>0</v>
      </c>
      <c r="L66" s="32">
        <f t="shared" si="52"/>
        <v>0</v>
      </c>
      <c r="M66" s="32">
        <f t="shared" si="52"/>
        <v>0</v>
      </c>
      <c r="N66" s="32">
        <f t="shared" si="52"/>
        <v>0</v>
      </c>
      <c r="O66" s="32">
        <f t="shared" si="52"/>
        <v>0</v>
      </c>
      <c r="P66" s="32">
        <f t="shared" si="52"/>
        <v>0</v>
      </c>
      <c r="Q66" s="32">
        <f t="shared" si="52"/>
        <v>0</v>
      </c>
      <c r="R66" s="32">
        <f t="shared" si="52"/>
        <v>0</v>
      </c>
      <c r="S66" s="32">
        <f t="shared" si="52"/>
        <v>0</v>
      </c>
      <c r="T66" s="32">
        <f t="shared" si="52"/>
        <v>0</v>
      </c>
      <c r="U66" s="32">
        <f t="shared" si="52"/>
        <v>0</v>
      </c>
      <c r="V66" s="18">
        <f t="shared" si="51"/>
        <v>0</v>
      </c>
      <c r="W66" s="18">
        <f t="shared" si="51"/>
        <v>0</v>
      </c>
    </row>
    <row r="67" spans="1:23" s="2" customFormat="1" ht="21.75" x14ac:dyDescent="0.65">
      <c r="A67" s="13">
        <v>13</v>
      </c>
      <c r="B67" s="13"/>
      <c r="C67" s="13"/>
      <c r="D67" s="9" t="s">
        <v>94</v>
      </c>
      <c r="E67" s="17" t="s">
        <v>109</v>
      </c>
      <c r="F67" s="45">
        <f>F68</f>
        <v>0</v>
      </c>
      <c r="G67" s="45">
        <f>G68</f>
        <v>0</v>
      </c>
      <c r="H67" s="18">
        <f t="shared" si="51"/>
        <v>0</v>
      </c>
      <c r="I67" s="31">
        <f t="shared" si="3"/>
        <v>0</v>
      </c>
      <c r="J67" s="32">
        <f t="shared" si="52"/>
        <v>0</v>
      </c>
      <c r="K67" s="32">
        <f t="shared" si="52"/>
        <v>0</v>
      </c>
      <c r="L67" s="32">
        <f t="shared" si="52"/>
        <v>0</v>
      </c>
      <c r="M67" s="32">
        <f t="shared" si="52"/>
        <v>0</v>
      </c>
      <c r="N67" s="32">
        <f t="shared" si="52"/>
        <v>0</v>
      </c>
      <c r="O67" s="32">
        <f t="shared" si="52"/>
        <v>0</v>
      </c>
      <c r="P67" s="32">
        <f t="shared" si="52"/>
        <v>0</v>
      </c>
      <c r="Q67" s="32">
        <f t="shared" si="52"/>
        <v>0</v>
      </c>
      <c r="R67" s="32">
        <f t="shared" si="52"/>
        <v>0</v>
      </c>
      <c r="S67" s="32">
        <f t="shared" si="52"/>
        <v>0</v>
      </c>
      <c r="T67" s="32">
        <f t="shared" si="52"/>
        <v>0</v>
      </c>
      <c r="U67" s="32">
        <f t="shared" si="52"/>
        <v>0</v>
      </c>
      <c r="V67" s="18">
        <f t="shared" si="51"/>
        <v>0</v>
      </c>
      <c r="W67" s="18">
        <f t="shared" si="51"/>
        <v>0</v>
      </c>
    </row>
    <row r="68" spans="1:23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46"/>
      <c r="G68" s="4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6"/>
      <c r="W68" s="6"/>
    </row>
    <row r="69" spans="1:23" s="2" customFormat="1" ht="21.75" x14ac:dyDescent="0.65">
      <c r="A69" s="65" t="s">
        <v>50</v>
      </c>
      <c r="B69" s="65"/>
      <c r="C69" s="65"/>
      <c r="D69" s="65"/>
      <c r="E69" s="17" t="s">
        <v>104</v>
      </c>
      <c r="F69" s="45">
        <f>F70</f>
        <v>0</v>
      </c>
      <c r="G69" s="45">
        <f>G70</f>
        <v>0</v>
      </c>
      <c r="H69" s="18">
        <f t="shared" ref="H69:W69" si="53">H70</f>
        <v>0</v>
      </c>
      <c r="I69" s="31">
        <f t="shared" si="3"/>
        <v>0</v>
      </c>
      <c r="J69" s="32">
        <f t="shared" ref="J69:U69" si="54">J70</f>
        <v>0</v>
      </c>
      <c r="K69" s="32">
        <f t="shared" si="54"/>
        <v>0</v>
      </c>
      <c r="L69" s="32">
        <f t="shared" si="54"/>
        <v>0</v>
      </c>
      <c r="M69" s="32">
        <f t="shared" si="54"/>
        <v>0</v>
      </c>
      <c r="N69" s="32">
        <f t="shared" si="54"/>
        <v>0</v>
      </c>
      <c r="O69" s="32">
        <f t="shared" si="54"/>
        <v>0</v>
      </c>
      <c r="P69" s="32">
        <f t="shared" si="54"/>
        <v>0</v>
      </c>
      <c r="Q69" s="32">
        <f t="shared" si="54"/>
        <v>0</v>
      </c>
      <c r="R69" s="32">
        <f t="shared" si="54"/>
        <v>0</v>
      </c>
      <c r="S69" s="32">
        <f t="shared" si="54"/>
        <v>0</v>
      </c>
      <c r="T69" s="32">
        <f t="shared" si="54"/>
        <v>0</v>
      </c>
      <c r="U69" s="32">
        <f t="shared" si="54"/>
        <v>0</v>
      </c>
      <c r="V69" s="18">
        <f t="shared" si="53"/>
        <v>0</v>
      </c>
      <c r="W69" s="18">
        <f t="shared" si="53"/>
        <v>0</v>
      </c>
    </row>
    <row r="70" spans="1:23" ht="21.75" x14ac:dyDescent="0.65">
      <c r="A70" s="12"/>
      <c r="B70" s="12"/>
      <c r="C70" s="12"/>
      <c r="D70" s="11" t="s">
        <v>96</v>
      </c>
      <c r="E70" s="5" t="s">
        <v>96</v>
      </c>
      <c r="F70" s="46"/>
      <c r="G70" s="4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6"/>
      <c r="W70" s="6"/>
    </row>
    <row r="71" spans="1:23" s="2" customFormat="1" ht="21.75" x14ac:dyDescent="0.65">
      <c r="A71" s="65" t="s">
        <v>45</v>
      </c>
      <c r="B71" s="65"/>
      <c r="C71" s="65"/>
      <c r="D71" s="65"/>
      <c r="E71" s="17" t="s">
        <v>97</v>
      </c>
      <c r="F71" s="45">
        <f>F72</f>
        <v>0</v>
      </c>
      <c r="G71" s="45">
        <f>G72</f>
        <v>0</v>
      </c>
      <c r="H71" s="18">
        <f t="shared" ref="H71:W71" si="55">H72</f>
        <v>0</v>
      </c>
      <c r="I71" s="31">
        <f t="shared" si="3"/>
        <v>0</v>
      </c>
      <c r="J71" s="32">
        <f t="shared" ref="J71:U71" si="56">J72</f>
        <v>0</v>
      </c>
      <c r="K71" s="32">
        <f t="shared" si="56"/>
        <v>0</v>
      </c>
      <c r="L71" s="32">
        <f t="shared" si="56"/>
        <v>0</v>
      </c>
      <c r="M71" s="32">
        <f t="shared" si="56"/>
        <v>0</v>
      </c>
      <c r="N71" s="32">
        <f t="shared" si="56"/>
        <v>0</v>
      </c>
      <c r="O71" s="32">
        <f t="shared" si="56"/>
        <v>0</v>
      </c>
      <c r="P71" s="32">
        <f t="shared" si="56"/>
        <v>0</v>
      </c>
      <c r="Q71" s="32">
        <f t="shared" si="56"/>
        <v>0</v>
      </c>
      <c r="R71" s="32">
        <f t="shared" si="56"/>
        <v>0</v>
      </c>
      <c r="S71" s="32">
        <f t="shared" si="56"/>
        <v>0</v>
      </c>
      <c r="T71" s="32">
        <f t="shared" si="56"/>
        <v>0</v>
      </c>
      <c r="U71" s="32">
        <f t="shared" si="56"/>
        <v>0</v>
      </c>
      <c r="V71" s="18">
        <f t="shared" si="55"/>
        <v>0</v>
      </c>
      <c r="W71" s="18">
        <f t="shared" si="55"/>
        <v>0</v>
      </c>
    </row>
    <row r="72" spans="1:23" s="2" customFormat="1" ht="21.75" x14ac:dyDescent="0.65">
      <c r="A72" s="65" t="s">
        <v>46</v>
      </c>
      <c r="B72" s="65"/>
      <c r="C72" s="65"/>
      <c r="D72" s="65"/>
      <c r="E72" s="17" t="s">
        <v>105</v>
      </c>
      <c r="F72" s="45"/>
      <c r="G72" s="45"/>
      <c r="H72" s="18"/>
      <c r="I72" s="31">
        <f t="shared" si="3"/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8"/>
      <c r="W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C72"/>
  <sheetViews>
    <sheetView zoomScaleNormal="100" zoomScalePageLayoutView="80" workbookViewId="0">
      <pane xSplit="5" ySplit="10" topLeftCell="F11" activePane="bottomRight" state="frozen"/>
      <selection activeCell="E61" sqref="E61"/>
      <selection pane="topRight" activeCell="E61" sqref="E61"/>
      <selection pane="bottomLeft" activeCell="E61" sqref="E61"/>
      <selection pane="bottomRight" activeCell="I6" sqref="I6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14.140625" customWidth="1"/>
    <col min="9" max="9" width="13" style="26" customWidth="1"/>
    <col min="10" max="27" width="11.28515625" style="26" hidden="1" customWidth="1" outlineLevel="1"/>
    <col min="28" max="28" width="14.140625" customWidth="1" collapsed="1"/>
    <col min="29" max="29" width="12" customWidth="1"/>
  </cols>
  <sheetData>
    <row r="1" spans="1:29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9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9" ht="24.75" x14ac:dyDescent="0.75">
      <c r="A3" s="3" t="s">
        <v>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9" ht="24.75" x14ac:dyDescent="0.75">
      <c r="A4" s="3" t="s">
        <v>117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9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9" ht="71.25" customHeight="1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184</v>
      </c>
      <c r="L6" s="28" t="s">
        <v>185</v>
      </c>
      <c r="M6" s="28" t="s">
        <v>186</v>
      </c>
      <c r="N6" s="28" t="s">
        <v>187</v>
      </c>
      <c r="O6" s="28" t="s">
        <v>188</v>
      </c>
      <c r="P6" s="28" t="s">
        <v>189</v>
      </c>
      <c r="Q6" s="28" t="s">
        <v>190</v>
      </c>
      <c r="R6" s="28" t="s">
        <v>191</v>
      </c>
      <c r="S6" s="28" t="s">
        <v>192</v>
      </c>
      <c r="T6" s="28" t="s">
        <v>193</v>
      </c>
      <c r="U6" s="28" t="s">
        <v>194</v>
      </c>
      <c r="V6" s="28" t="s">
        <v>195</v>
      </c>
      <c r="W6" s="28" t="s">
        <v>196</v>
      </c>
      <c r="X6" s="28" t="s">
        <v>197</v>
      </c>
      <c r="Y6" s="28" t="s">
        <v>198</v>
      </c>
      <c r="Z6" s="28" t="s">
        <v>199</v>
      </c>
      <c r="AA6" s="28" t="s">
        <v>200</v>
      </c>
      <c r="AB6" s="16">
        <v>2013</v>
      </c>
      <c r="AC6" s="16">
        <v>2014</v>
      </c>
    </row>
    <row r="7" spans="1:29" s="2" customFormat="1" ht="21.75" x14ac:dyDescent="0.65">
      <c r="A7" s="65" t="s">
        <v>4</v>
      </c>
      <c r="B7" s="65"/>
      <c r="C7" s="65"/>
      <c r="D7" s="65"/>
      <c r="E7" s="17" t="s">
        <v>118</v>
      </c>
      <c r="F7" s="18">
        <f t="shared" ref="F7:AC7" si="0">F8+F64</f>
        <v>6817</v>
      </c>
      <c r="G7" s="18">
        <f t="shared" si="0"/>
        <v>10000</v>
      </c>
      <c r="H7" s="18">
        <f t="shared" si="0"/>
        <v>13691</v>
      </c>
      <c r="I7" s="31">
        <f>SUM(J7:AA7)</f>
        <v>15733.999999999996</v>
      </c>
      <c r="J7" s="32">
        <f t="shared" ref="J7:AA7" si="1">J8+J64</f>
        <v>10876.8</v>
      </c>
      <c r="K7" s="32">
        <f t="shared" si="1"/>
        <v>258.40000000000003</v>
      </c>
      <c r="L7" s="32">
        <f t="shared" si="1"/>
        <v>204.60000000000002</v>
      </c>
      <c r="M7" s="32">
        <f t="shared" si="1"/>
        <v>301.40000000000003</v>
      </c>
      <c r="N7" s="32">
        <f t="shared" si="1"/>
        <v>332.80000000000007</v>
      </c>
      <c r="O7" s="32">
        <f t="shared" si="1"/>
        <v>287.7</v>
      </c>
      <c r="P7" s="32">
        <f t="shared" si="1"/>
        <v>303.8</v>
      </c>
      <c r="Q7" s="32">
        <f t="shared" si="1"/>
        <v>266.90000000000003</v>
      </c>
      <c r="R7" s="32">
        <f t="shared" si="1"/>
        <v>324</v>
      </c>
      <c r="S7" s="32">
        <f t="shared" si="1"/>
        <v>278.90000000000003</v>
      </c>
      <c r="T7" s="32">
        <f t="shared" si="1"/>
        <v>281</v>
      </c>
      <c r="U7" s="32">
        <f t="shared" si="1"/>
        <v>291.2</v>
      </c>
      <c r="V7" s="32">
        <f t="shared" si="1"/>
        <v>309</v>
      </c>
      <c r="W7" s="32">
        <f t="shared" si="1"/>
        <v>273.39999999999998</v>
      </c>
      <c r="X7" s="32">
        <f t="shared" si="1"/>
        <v>292.89999999999998</v>
      </c>
      <c r="Y7" s="32">
        <f t="shared" si="1"/>
        <v>320.5</v>
      </c>
      <c r="Z7" s="32">
        <f t="shared" si="1"/>
        <v>275.29999999999995</v>
      </c>
      <c r="AA7" s="32">
        <f t="shared" si="1"/>
        <v>255.39999999999998</v>
      </c>
      <c r="AB7" s="18">
        <f t="shared" si="0"/>
        <v>16835</v>
      </c>
      <c r="AC7" s="18">
        <f t="shared" si="0"/>
        <v>21000</v>
      </c>
    </row>
    <row r="8" spans="1:29" s="2" customFormat="1" ht="21.75" x14ac:dyDescent="0.65">
      <c r="A8" s="65" t="s">
        <v>111</v>
      </c>
      <c r="B8" s="65"/>
      <c r="C8" s="65"/>
      <c r="D8" s="65"/>
      <c r="E8" s="17" t="s">
        <v>58</v>
      </c>
      <c r="F8" s="18">
        <f t="shared" ref="F8:AC8" si="2">F9+F59</f>
        <v>6817</v>
      </c>
      <c r="G8" s="18">
        <f t="shared" si="2"/>
        <v>10000</v>
      </c>
      <c r="H8" s="18">
        <f t="shared" si="2"/>
        <v>13691</v>
      </c>
      <c r="I8" s="31">
        <f t="shared" ref="I8:I71" si="3">SUM(J8:AA8)</f>
        <v>15733.999999999996</v>
      </c>
      <c r="J8" s="32">
        <f t="shared" ref="J8:AA8" si="4">J9+J59</f>
        <v>10876.8</v>
      </c>
      <c r="K8" s="32">
        <f t="shared" si="4"/>
        <v>258.40000000000003</v>
      </c>
      <c r="L8" s="32">
        <f t="shared" si="4"/>
        <v>204.60000000000002</v>
      </c>
      <c r="M8" s="32">
        <f t="shared" si="4"/>
        <v>301.40000000000003</v>
      </c>
      <c r="N8" s="32">
        <f t="shared" si="4"/>
        <v>332.80000000000007</v>
      </c>
      <c r="O8" s="32">
        <f t="shared" si="4"/>
        <v>287.7</v>
      </c>
      <c r="P8" s="32">
        <f t="shared" si="4"/>
        <v>303.8</v>
      </c>
      <c r="Q8" s="32">
        <f t="shared" si="4"/>
        <v>266.90000000000003</v>
      </c>
      <c r="R8" s="32">
        <f t="shared" si="4"/>
        <v>324</v>
      </c>
      <c r="S8" s="32">
        <f t="shared" si="4"/>
        <v>278.90000000000003</v>
      </c>
      <c r="T8" s="32">
        <f t="shared" si="4"/>
        <v>281</v>
      </c>
      <c r="U8" s="32">
        <f t="shared" si="4"/>
        <v>291.2</v>
      </c>
      <c r="V8" s="32">
        <f t="shared" si="4"/>
        <v>309</v>
      </c>
      <c r="W8" s="32">
        <f t="shared" si="4"/>
        <v>273.39999999999998</v>
      </c>
      <c r="X8" s="32">
        <f t="shared" si="4"/>
        <v>292.89999999999998</v>
      </c>
      <c r="Y8" s="32">
        <f t="shared" si="4"/>
        <v>320.5</v>
      </c>
      <c r="Z8" s="32">
        <f t="shared" si="4"/>
        <v>275.29999999999995</v>
      </c>
      <c r="AA8" s="32">
        <f t="shared" si="4"/>
        <v>255.39999999999998</v>
      </c>
      <c r="AB8" s="18">
        <f t="shared" si="2"/>
        <v>16835</v>
      </c>
      <c r="AC8" s="18">
        <f t="shared" si="2"/>
        <v>21000</v>
      </c>
    </row>
    <row r="9" spans="1:29" s="2" customFormat="1" ht="21.75" x14ac:dyDescent="0.65">
      <c r="A9" s="65" t="s">
        <v>5</v>
      </c>
      <c r="B9" s="65"/>
      <c r="C9" s="65"/>
      <c r="D9" s="65"/>
      <c r="E9" s="17" t="s">
        <v>57</v>
      </c>
      <c r="F9" s="18">
        <f t="shared" ref="F9:AC9" si="5">F10+F28</f>
        <v>6817</v>
      </c>
      <c r="G9" s="18">
        <f t="shared" si="5"/>
        <v>10000</v>
      </c>
      <c r="H9" s="18">
        <f t="shared" si="5"/>
        <v>13691</v>
      </c>
      <c r="I9" s="31">
        <f t="shared" si="3"/>
        <v>15733.999999999996</v>
      </c>
      <c r="J9" s="32">
        <f t="shared" ref="J9:AA9" si="6">J10+J28</f>
        <v>10876.8</v>
      </c>
      <c r="K9" s="32">
        <f t="shared" si="6"/>
        <v>258.40000000000003</v>
      </c>
      <c r="L9" s="32">
        <f t="shared" si="6"/>
        <v>204.60000000000002</v>
      </c>
      <c r="M9" s="32">
        <f t="shared" si="6"/>
        <v>301.40000000000003</v>
      </c>
      <c r="N9" s="32">
        <f t="shared" si="6"/>
        <v>332.80000000000007</v>
      </c>
      <c r="O9" s="32">
        <f t="shared" si="6"/>
        <v>287.7</v>
      </c>
      <c r="P9" s="32">
        <f t="shared" si="6"/>
        <v>303.8</v>
      </c>
      <c r="Q9" s="32">
        <f t="shared" si="6"/>
        <v>266.90000000000003</v>
      </c>
      <c r="R9" s="32">
        <f t="shared" si="6"/>
        <v>324</v>
      </c>
      <c r="S9" s="32">
        <f t="shared" si="6"/>
        <v>278.90000000000003</v>
      </c>
      <c r="T9" s="32">
        <f t="shared" si="6"/>
        <v>281</v>
      </c>
      <c r="U9" s="32">
        <f t="shared" si="6"/>
        <v>291.2</v>
      </c>
      <c r="V9" s="32">
        <f t="shared" si="6"/>
        <v>309</v>
      </c>
      <c r="W9" s="32">
        <f t="shared" si="6"/>
        <v>273.39999999999998</v>
      </c>
      <c r="X9" s="32">
        <f t="shared" si="6"/>
        <v>292.89999999999998</v>
      </c>
      <c r="Y9" s="32">
        <f t="shared" si="6"/>
        <v>320.5</v>
      </c>
      <c r="Z9" s="32">
        <f t="shared" si="6"/>
        <v>275.29999999999995</v>
      </c>
      <c r="AA9" s="32">
        <f t="shared" si="6"/>
        <v>255.39999999999998</v>
      </c>
      <c r="AB9" s="18">
        <f t="shared" si="5"/>
        <v>16835</v>
      </c>
      <c r="AC9" s="18">
        <f t="shared" si="5"/>
        <v>21000</v>
      </c>
    </row>
    <row r="10" spans="1:29" s="2" customFormat="1" ht="21.75" x14ac:dyDescent="0.65">
      <c r="A10" s="65" t="s">
        <v>6</v>
      </c>
      <c r="B10" s="65"/>
      <c r="C10" s="65"/>
      <c r="D10" s="65"/>
      <c r="E10" s="17" t="s">
        <v>59</v>
      </c>
      <c r="F10" s="18">
        <f t="shared" ref="F10:AC10" si="7">F11</f>
        <v>3552</v>
      </c>
      <c r="G10" s="18">
        <f t="shared" si="7"/>
        <v>3780</v>
      </c>
      <c r="H10" s="18">
        <f t="shared" si="7"/>
        <v>5055</v>
      </c>
      <c r="I10" s="31">
        <f t="shared" si="3"/>
        <v>6164.9999999999991</v>
      </c>
      <c r="J10" s="32">
        <f t="shared" ref="J10:AA10" si="8">J11</f>
        <v>4261.8600000000006</v>
      </c>
      <c r="K10" s="32">
        <f t="shared" si="8"/>
        <v>101.10000000000001</v>
      </c>
      <c r="L10" s="32">
        <f t="shared" si="8"/>
        <v>80.160000000000011</v>
      </c>
      <c r="M10" s="32">
        <f t="shared" si="8"/>
        <v>118.36</v>
      </c>
      <c r="N10" s="32">
        <f t="shared" si="8"/>
        <v>130.66000000000003</v>
      </c>
      <c r="O10" s="32">
        <f t="shared" si="8"/>
        <v>112.83</v>
      </c>
      <c r="P10" s="32">
        <f t="shared" si="8"/>
        <v>118.99000000000001</v>
      </c>
      <c r="Q10" s="32">
        <f t="shared" si="8"/>
        <v>104.82000000000001</v>
      </c>
      <c r="R10" s="32">
        <f t="shared" si="8"/>
        <v>126.97</v>
      </c>
      <c r="S10" s="32">
        <f t="shared" si="8"/>
        <v>109.11</v>
      </c>
      <c r="T10" s="32">
        <f t="shared" si="8"/>
        <v>110.36</v>
      </c>
      <c r="U10" s="32">
        <f t="shared" si="8"/>
        <v>114.05999999999999</v>
      </c>
      <c r="V10" s="32">
        <f t="shared" si="8"/>
        <v>120.83</v>
      </c>
      <c r="W10" s="32">
        <f t="shared" si="8"/>
        <v>107.28999999999999</v>
      </c>
      <c r="X10" s="32">
        <f t="shared" si="8"/>
        <v>114.67</v>
      </c>
      <c r="Y10" s="32">
        <f t="shared" si="8"/>
        <v>125.15</v>
      </c>
      <c r="Z10" s="32">
        <f t="shared" si="8"/>
        <v>107.9</v>
      </c>
      <c r="AA10" s="32">
        <f t="shared" si="8"/>
        <v>99.88000000000001</v>
      </c>
      <c r="AB10" s="18">
        <f t="shared" si="7"/>
        <v>8435</v>
      </c>
      <c r="AC10" s="18">
        <f t="shared" si="7"/>
        <v>12597</v>
      </c>
    </row>
    <row r="11" spans="1:29" s="2" customFormat="1" ht="21.75" x14ac:dyDescent="0.65">
      <c r="A11" s="13">
        <v>70</v>
      </c>
      <c r="B11" s="13"/>
      <c r="C11" s="13"/>
      <c r="D11" s="9" t="s">
        <v>7</v>
      </c>
      <c r="E11" s="17" t="s">
        <v>60</v>
      </c>
      <c r="F11" s="18">
        <f>F12+F16+F18+F21+F25</f>
        <v>3552</v>
      </c>
      <c r="G11" s="18">
        <f t="shared" ref="G11:AC11" si="9">G12+G16+G18+G21+G25</f>
        <v>3780</v>
      </c>
      <c r="H11" s="18">
        <f t="shared" si="9"/>
        <v>5055</v>
      </c>
      <c r="I11" s="31">
        <f t="shared" si="3"/>
        <v>6164.9999999999991</v>
      </c>
      <c r="J11" s="32">
        <f t="shared" ref="J11:AA11" si="10">J12+J16+J18+J21+J25</f>
        <v>4261.8600000000006</v>
      </c>
      <c r="K11" s="32">
        <f t="shared" si="10"/>
        <v>101.10000000000001</v>
      </c>
      <c r="L11" s="32">
        <f t="shared" si="10"/>
        <v>80.160000000000011</v>
      </c>
      <c r="M11" s="32">
        <f t="shared" si="10"/>
        <v>118.36</v>
      </c>
      <c r="N11" s="32">
        <f t="shared" si="10"/>
        <v>130.66000000000003</v>
      </c>
      <c r="O11" s="32">
        <f t="shared" si="10"/>
        <v>112.83</v>
      </c>
      <c r="P11" s="32">
        <f t="shared" si="10"/>
        <v>118.99000000000001</v>
      </c>
      <c r="Q11" s="32">
        <f t="shared" si="10"/>
        <v>104.82000000000001</v>
      </c>
      <c r="R11" s="32">
        <f t="shared" si="10"/>
        <v>126.97</v>
      </c>
      <c r="S11" s="32">
        <f t="shared" si="10"/>
        <v>109.11</v>
      </c>
      <c r="T11" s="32">
        <f t="shared" si="10"/>
        <v>110.36</v>
      </c>
      <c r="U11" s="32">
        <f t="shared" si="10"/>
        <v>114.05999999999999</v>
      </c>
      <c r="V11" s="32">
        <f t="shared" si="10"/>
        <v>120.83</v>
      </c>
      <c r="W11" s="32">
        <f t="shared" si="10"/>
        <v>107.28999999999999</v>
      </c>
      <c r="X11" s="32">
        <f t="shared" si="10"/>
        <v>114.67</v>
      </c>
      <c r="Y11" s="32">
        <f t="shared" si="10"/>
        <v>125.15</v>
      </c>
      <c r="Z11" s="32">
        <f t="shared" si="10"/>
        <v>107.9</v>
      </c>
      <c r="AA11" s="32">
        <f t="shared" si="10"/>
        <v>99.88000000000001</v>
      </c>
      <c r="AB11" s="18">
        <f t="shared" si="9"/>
        <v>8435</v>
      </c>
      <c r="AC11" s="18">
        <f t="shared" si="9"/>
        <v>12597</v>
      </c>
    </row>
    <row r="12" spans="1:29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AC12" si="11">SUM(F13:F15)</f>
        <v>415</v>
      </c>
      <c r="G12" s="6">
        <f t="shared" si="11"/>
        <v>335</v>
      </c>
      <c r="H12" s="6">
        <f t="shared" si="11"/>
        <v>451</v>
      </c>
      <c r="I12" s="31">
        <f t="shared" si="3"/>
        <v>890.00000000000023</v>
      </c>
      <c r="J12" s="33">
        <f t="shared" ref="J12:AA12" si="12">SUM(J13:J15)</f>
        <v>615.2700000000001</v>
      </c>
      <c r="K12" s="33">
        <f t="shared" si="12"/>
        <v>14.6</v>
      </c>
      <c r="L12" s="33">
        <f t="shared" si="12"/>
        <v>11.57</v>
      </c>
      <c r="M12" s="33">
        <f t="shared" si="12"/>
        <v>17.079999999999998</v>
      </c>
      <c r="N12" s="33">
        <f t="shared" si="12"/>
        <v>18.860000000000003</v>
      </c>
      <c r="O12" s="33">
        <f t="shared" si="12"/>
        <v>16.29</v>
      </c>
      <c r="P12" s="33">
        <f t="shared" si="12"/>
        <v>17.18</v>
      </c>
      <c r="Q12" s="33">
        <f t="shared" si="12"/>
        <v>15.129999999999999</v>
      </c>
      <c r="R12" s="33">
        <f t="shared" si="12"/>
        <v>18.330000000000002</v>
      </c>
      <c r="S12" s="33">
        <f t="shared" si="12"/>
        <v>15.75</v>
      </c>
      <c r="T12" s="33">
        <f t="shared" si="12"/>
        <v>15.93</v>
      </c>
      <c r="U12" s="33">
        <f t="shared" si="12"/>
        <v>16.470000000000002</v>
      </c>
      <c r="V12" s="33">
        <f t="shared" si="12"/>
        <v>17.440000000000001</v>
      </c>
      <c r="W12" s="33">
        <f t="shared" si="12"/>
        <v>15.49</v>
      </c>
      <c r="X12" s="33">
        <f t="shared" si="12"/>
        <v>16.55</v>
      </c>
      <c r="Y12" s="33">
        <f t="shared" si="12"/>
        <v>18.07</v>
      </c>
      <c r="Z12" s="33">
        <f t="shared" si="12"/>
        <v>15.58</v>
      </c>
      <c r="AA12" s="33">
        <f t="shared" si="12"/>
        <v>14.41</v>
      </c>
      <c r="AB12" s="6">
        <f t="shared" si="11"/>
        <v>1120</v>
      </c>
      <c r="AC12" s="6">
        <f t="shared" si="11"/>
        <v>2230</v>
      </c>
    </row>
    <row r="13" spans="1:29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400</v>
      </c>
      <c r="G13" s="6">
        <v>320</v>
      </c>
      <c r="H13" s="6">
        <v>420</v>
      </c>
      <c r="I13" s="31">
        <f t="shared" si="3"/>
        <v>869.99999999999989</v>
      </c>
      <c r="J13" s="33">
        <v>601.44000000000005</v>
      </c>
      <c r="K13" s="33">
        <v>14.27</v>
      </c>
      <c r="L13" s="33">
        <v>11.31</v>
      </c>
      <c r="M13" s="33">
        <v>16.7</v>
      </c>
      <c r="N13" s="33">
        <v>18.440000000000001</v>
      </c>
      <c r="O13" s="33">
        <v>15.92</v>
      </c>
      <c r="P13" s="33">
        <v>16.79</v>
      </c>
      <c r="Q13" s="33">
        <v>14.79</v>
      </c>
      <c r="R13" s="33">
        <v>17.920000000000002</v>
      </c>
      <c r="S13" s="33">
        <v>15.4</v>
      </c>
      <c r="T13" s="33">
        <v>15.57</v>
      </c>
      <c r="U13" s="33">
        <v>16.100000000000001</v>
      </c>
      <c r="V13" s="33">
        <v>17.05</v>
      </c>
      <c r="W13" s="33">
        <v>15.14</v>
      </c>
      <c r="X13" s="33">
        <v>16.18</v>
      </c>
      <c r="Y13" s="33">
        <v>17.66</v>
      </c>
      <c r="Z13" s="33">
        <v>15.23</v>
      </c>
      <c r="AA13" s="33">
        <v>14.09</v>
      </c>
      <c r="AB13" s="6">
        <v>1100</v>
      </c>
      <c r="AC13" s="6">
        <v>2200</v>
      </c>
    </row>
    <row r="14" spans="1:29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6"/>
      <c r="AC14" s="6"/>
    </row>
    <row r="15" spans="1:29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15</v>
      </c>
      <c r="G15" s="6">
        <v>15</v>
      </c>
      <c r="H15" s="6">
        <v>31</v>
      </c>
      <c r="I15" s="31">
        <f t="shared" si="3"/>
        <v>20.000000000000007</v>
      </c>
      <c r="J15" s="33">
        <v>13.83</v>
      </c>
      <c r="K15" s="33">
        <v>0.33</v>
      </c>
      <c r="L15" s="33">
        <v>0.26</v>
      </c>
      <c r="M15" s="33">
        <v>0.38</v>
      </c>
      <c r="N15" s="33">
        <v>0.42</v>
      </c>
      <c r="O15" s="33">
        <v>0.37</v>
      </c>
      <c r="P15" s="33">
        <v>0.39</v>
      </c>
      <c r="Q15" s="33">
        <v>0.34</v>
      </c>
      <c r="R15" s="33">
        <v>0.41</v>
      </c>
      <c r="S15" s="33">
        <v>0.35</v>
      </c>
      <c r="T15" s="33">
        <v>0.36</v>
      </c>
      <c r="U15" s="33">
        <v>0.37</v>
      </c>
      <c r="V15" s="33">
        <v>0.39</v>
      </c>
      <c r="W15" s="33">
        <v>0.35</v>
      </c>
      <c r="X15" s="33">
        <v>0.37</v>
      </c>
      <c r="Y15" s="33">
        <v>0.41</v>
      </c>
      <c r="Z15" s="33">
        <v>0.35</v>
      </c>
      <c r="AA15" s="33">
        <v>0.32</v>
      </c>
      <c r="AB15" s="6">
        <v>20</v>
      </c>
      <c r="AC15" s="6">
        <v>30</v>
      </c>
    </row>
    <row r="16" spans="1:29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AC16" si="13">F17</f>
        <v>15</v>
      </c>
      <c r="G16" s="6">
        <f t="shared" si="13"/>
        <v>20</v>
      </c>
      <c r="H16" s="6">
        <f t="shared" si="13"/>
        <v>32</v>
      </c>
      <c r="I16" s="31">
        <f t="shared" si="3"/>
        <v>35.000000000000007</v>
      </c>
      <c r="J16" s="33">
        <f t="shared" ref="J16:AA16" si="14">J17</f>
        <v>24.2</v>
      </c>
      <c r="K16" s="33">
        <f t="shared" si="14"/>
        <v>0.56999999999999995</v>
      </c>
      <c r="L16" s="33">
        <f t="shared" si="14"/>
        <v>0.46</v>
      </c>
      <c r="M16" s="33">
        <f t="shared" si="14"/>
        <v>0.67</v>
      </c>
      <c r="N16" s="33">
        <f t="shared" si="14"/>
        <v>0.73</v>
      </c>
      <c r="O16" s="33">
        <f t="shared" si="14"/>
        <v>0.64</v>
      </c>
      <c r="P16" s="33">
        <f t="shared" si="14"/>
        <v>0.68</v>
      </c>
      <c r="Q16" s="33">
        <f t="shared" si="14"/>
        <v>0.6</v>
      </c>
      <c r="R16" s="33">
        <f t="shared" si="14"/>
        <v>0.72</v>
      </c>
      <c r="S16" s="33">
        <f t="shared" si="14"/>
        <v>0.62</v>
      </c>
      <c r="T16" s="33">
        <f t="shared" si="14"/>
        <v>0.63</v>
      </c>
      <c r="U16" s="33">
        <f t="shared" si="14"/>
        <v>0.65</v>
      </c>
      <c r="V16" s="33">
        <f t="shared" si="14"/>
        <v>0.69</v>
      </c>
      <c r="W16" s="33">
        <f t="shared" si="14"/>
        <v>0.61</v>
      </c>
      <c r="X16" s="33">
        <f t="shared" si="14"/>
        <v>0.65</v>
      </c>
      <c r="Y16" s="33">
        <f t="shared" si="14"/>
        <v>0.7</v>
      </c>
      <c r="Z16" s="33">
        <f t="shared" si="14"/>
        <v>0.61</v>
      </c>
      <c r="AA16" s="33">
        <f t="shared" si="14"/>
        <v>0.56999999999999995</v>
      </c>
      <c r="AB16" s="6">
        <f t="shared" si="13"/>
        <v>35</v>
      </c>
      <c r="AC16" s="6">
        <f t="shared" si="13"/>
        <v>50</v>
      </c>
    </row>
    <row r="17" spans="1:29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15</v>
      </c>
      <c r="G17" s="6">
        <v>20</v>
      </c>
      <c r="H17" s="6">
        <v>32</v>
      </c>
      <c r="I17" s="31">
        <f t="shared" si="3"/>
        <v>35.000000000000007</v>
      </c>
      <c r="J17" s="33">
        <v>24.2</v>
      </c>
      <c r="K17" s="33">
        <v>0.56999999999999995</v>
      </c>
      <c r="L17" s="33">
        <v>0.46</v>
      </c>
      <c r="M17" s="33">
        <v>0.67</v>
      </c>
      <c r="N17" s="33">
        <v>0.73</v>
      </c>
      <c r="O17" s="33">
        <v>0.64</v>
      </c>
      <c r="P17" s="33">
        <v>0.68</v>
      </c>
      <c r="Q17" s="33">
        <v>0.6</v>
      </c>
      <c r="R17" s="33">
        <v>0.72</v>
      </c>
      <c r="S17" s="33">
        <v>0.62</v>
      </c>
      <c r="T17" s="33">
        <v>0.63</v>
      </c>
      <c r="U17" s="33">
        <v>0.65</v>
      </c>
      <c r="V17" s="33">
        <v>0.69</v>
      </c>
      <c r="W17" s="33">
        <v>0.61</v>
      </c>
      <c r="X17" s="33">
        <v>0.65</v>
      </c>
      <c r="Y17" s="33">
        <v>0.7</v>
      </c>
      <c r="Z17" s="33">
        <v>0.61</v>
      </c>
      <c r="AA17" s="33">
        <v>0.56999999999999995</v>
      </c>
      <c r="AB17" s="6">
        <v>35</v>
      </c>
      <c r="AC17" s="6">
        <v>50</v>
      </c>
    </row>
    <row r="18" spans="1:29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AC18" si="15">SUM(F19:F20)</f>
        <v>102</v>
      </c>
      <c r="G18" s="6">
        <f t="shared" si="15"/>
        <v>125</v>
      </c>
      <c r="H18" s="6">
        <f t="shared" si="15"/>
        <v>147</v>
      </c>
      <c r="I18" s="31">
        <f t="shared" si="3"/>
        <v>150.00000000000003</v>
      </c>
      <c r="J18" s="33">
        <f t="shared" ref="J18:AA18" si="16">SUM(J19:J20)</f>
        <v>103.67</v>
      </c>
      <c r="K18" s="33">
        <f t="shared" si="16"/>
        <v>2.4499999999999997</v>
      </c>
      <c r="L18" s="33">
        <f t="shared" si="16"/>
        <v>1.96</v>
      </c>
      <c r="M18" s="33">
        <f t="shared" si="16"/>
        <v>2.88</v>
      </c>
      <c r="N18" s="33">
        <f t="shared" si="16"/>
        <v>3.17</v>
      </c>
      <c r="O18" s="33">
        <f t="shared" si="16"/>
        <v>2.75</v>
      </c>
      <c r="P18" s="33">
        <f t="shared" si="16"/>
        <v>2.89</v>
      </c>
      <c r="Q18" s="33">
        <f t="shared" si="16"/>
        <v>2.56</v>
      </c>
      <c r="R18" s="33">
        <f t="shared" si="16"/>
        <v>3.08</v>
      </c>
      <c r="S18" s="33">
        <f t="shared" si="16"/>
        <v>2.65</v>
      </c>
      <c r="T18" s="33">
        <f t="shared" si="16"/>
        <v>2.6900000000000004</v>
      </c>
      <c r="U18" s="33">
        <f t="shared" si="16"/>
        <v>2.77</v>
      </c>
      <c r="V18" s="33">
        <f t="shared" si="16"/>
        <v>2.9400000000000004</v>
      </c>
      <c r="W18" s="33">
        <f t="shared" si="16"/>
        <v>2.62</v>
      </c>
      <c r="X18" s="33">
        <f t="shared" si="16"/>
        <v>2.8</v>
      </c>
      <c r="Y18" s="33">
        <f t="shared" si="16"/>
        <v>3.05</v>
      </c>
      <c r="Z18" s="33">
        <f t="shared" si="16"/>
        <v>2.63</v>
      </c>
      <c r="AA18" s="33">
        <f t="shared" si="16"/>
        <v>2.44</v>
      </c>
      <c r="AB18" s="6">
        <f t="shared" si="15"/>
        <v>150</v>
      </c>
      <c r="AC18" s="6">
        <f t="shared" si="15"/>
        <v>167</v>
      </c>
    </row>
    <row r="19" spans="1:29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11</v>
      </c>
      <c r="G19" s="6">
        <v>15</v>
      </c>
      <c r="H19" s="6">
        <v>22</v>
      </c>
      <c r="I19" s="31">
        <f t="shared" si="3"/>
        <v>25</v>
      </c>
      <c r="J19" s="33">
        <v>17.27</v>
      </c>
      <c r="K19" s="33">
        <v>0.4</v>
      </c>
      <c r="L19" s="33">
        <v>0.33</v>
      </c>
      <c r="M19" s="33">
        <v>0.48</v>
      </c>
      <c r="N19" s="33">
        <v>0.52</v>
      </c>
      <c r="O19" s="33">
        <v>0.46</v>
      </c>
      <c r="P19" s="33">
        <v>0.48</v>
      </c>
      <c r="Q19" s="33">
        <v>0.43</v>
      </c>
      <c r="R19" s="33">
        <v>0.52</v>
      </c>
      <c r="S19" s="33">
        <v>0.44</v>
      </c>
      <c r="T19" s="33">
        <v>0.45</v>
      </c>
      <c r="U19" s="33">
        <v>0.46</v>
      </c>
      <c r="V19" s="33">
        <v>0.49</v>
      </c>
      <c r="W19" s="33">
        <v>0.44</v>
      </c>
      <c r="X19" s="33">
        <v>0.47</v>
      </c>
      <c r="Y19" s="33">
        <v>0.51</v>
      </c>
      <c r="Z19" s="33">
        <v>0.44</v>
      </c>
      <c r="AA19" s="33">
        <v>0.41</v>
      </c>
      <c r="AB19" s="6">
        <v>25</v>
      </c>
      <c r="AC19" s="6">
        <v>32</v>
      </c>
    </row>
    <row r="20" spans="1:29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91</v>
      </c>
      <c r="G20" s="6">
        <v>110</v>
      </c>
      <c r="H20" s="6">
        <v>125</v>
      </c>
      <c r="I20" s="31">
        <f t="shared" si="3"/>
        <v>125.00000000000001</v>
      </c>
      <c r="J20" s="33">
        <v>86.4</v>
      </c>
      <c r="K20" s="33">
        <v>2.0499999999999998</v>
      </c>
      <c r="L20" s="33">
        <v>1.63</v>
      </c>
      <c r="M20" s="33">
        <v>2.4</v>
      </c>
      <c r="N20" s="33">
        <v>2.65</v>
      </c>
      <c r="O20" s="33">
        <v>2.29</v>
      </c>
      <c r="P20" s="33">
        <v>2.41</v>
      </c>
      <c r="Q20" s="33">
        <v>2.13</v>
      </c>
      <c r="R20" s="33">
        <v>2.56</v>
      </c>
      <c r="S20" s="33">
        <v>2.21</v>
      </c>
      <c r="T20" s="33">
        <v>2.2400000000000002</v>
      </c>
      <c r="U20" s="33">
        <v>2.31</v>
      </c>
      <c r="V20" s="33">
        <v>2.4500000000000002</v>
      </c>
      <c r="W20" s="33">
        <v>2.1800000000000002</v>
      </c>
      <c r="X20" s="33">
        <v>2.33</v>
      </c>
      <c r="Y20" s="33">
        <v>2.54</v>
      </c>
      <c r="Z20" s="33">
        <v>2.19</v>
      </c>
      <c r="AA20" s="33">
        <v>2.0299999999999998</v>
      </c>
      <c r="AB20" s="6">
        <v>125</v>
      </c>
      <c r="AC20" s="6">
        <v>135</v>
      </c>
    </row>
    <row r="21" spans="1:29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AC21" si="17">SUM(F22:F24)</f>
        <v>3020</v>
      </c>
      <c r="G21" s="6">
        <f t="shared" si="17"/>
        <v>3300</v>
      </c>
      <c r="H21" s="6">
        <f t="shared" si="17"/>
        <v>4425</v>
      </c>
      <c r="I21" s="31">
        <f t="shared" si="3"/>
        <v>4990</v>
      </c>
      <c r="J21" s="33">
        <f t="shared" ref="J21:AA21" si="18">SUM(J22:J24)</f>
        <v>3449.59</v>
      </c>
      <c r="K21" s="33">
        <f t="shared" si="18"/>
        <v>81.84</v>
      </c>
      <c r="L21" s="33">
        <f t="shared" si="18"/>
        <v>64.87</v>
      </c>
      <c r="M21" s="33">
        <f t="shared" si="18"/>
        <v>95.81</v>
      </c>
      <c r="N21" s="33">
        <f t="shared" si="18"/>
        <v>105.78</v>
      </c>
      <c r="O21" s="33">
        <f t="shared" si="18"/>
        <v>91.32</v>
      </c>
      <c r="P21" s="33">
        <f t="shared" si="18"/>
        <v>96.31</v>
      </c>
      <c r="Q21" s="33">
        <f t="shared" si="18"/>
        <v>84.83</v>
      </c>
      <c r="R21" s="33">
        <f t="shared" si="18"/>
        <v>102.78</v>
      </c>
      <c r="S21" s="33">
        <f t="shared" si="18"/>
        <v>88.320000000000007</v>
      </c>
      <c r="T21" s="33">
        <f t="shared" si="18"/>
        <v>89.32</v>
      </c>
      <c r="U21" s="33">
        <f t="shared" si="18"/>
        <v>92.32</v>
      </c>
      <c r="V21" s="33">
        <f t="shared" si="18"/>
        <v>97.8</v>
      </c>
      <c r="W21" s="33">
        <f t="shared" si="18"/>
        <v>86.83</v>
      </c>
      <c r="X21" s="33">
        <f t="shared" si="18"/>
        <v>92.81</v>
      </c>
      <c r="Y21" s="33">
        <f t="shared" si="18"/>
        <v>101.3</v>
      </c>
      <c r="Z21" s="33">
        <f t="shared" si="18"/>
        <v>87.33</v>
      </c>
      <c r="AA21" s="33">
        <f t="shared" si="18"/>
        <v>80.84</v>
      </c>
      <c r="AB21" s="6">
        <f t="shared" si="17"/>
        <v>7030</v>
      </c>
      <c r="AC21" s="6">
        <f t="shared" si="17"/>
        <v>9700</v>
      </c>
    </row>
    <row r="22" spans="1:29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320</v>
      </c>
      <c r="G22" s="6">
        <v>400</v>
      </c>
      <c r="H22" s="6">
        <v>425</v>
      </c>
      <c r="I22" s="31">
        <f t="shared" si="3"/>
        <v>490</v>
      </c>
      <c r="J22" s="33">
        <v>338.74</v>
      </c>
      <c r="K22" s="33">
        <v>8.0399999999999991</v>
      </c>
      <c r="L22" s="33">
        <v>6.37</v>
      </c>
      <c r="M22" s="33">
        <v>9.41</v>
      </c>
      <c r="N22" s="33">
        <v>10.38</v>
      </c>
      <c r="O22" s="33">
        <v>8.9700000000000006</v>
      </c>
      <c r="P22" s="33">
        <v>9.4600000000000009</v>
      </c>
      <c r="Q22" s="33">
        <v>8.33</v>
      </c>
      <c r="R22" s="33">
        <v>10.08</v>
      </c>
      <c r="S22" s="33">
        <v>8.67</v>
      </c>
      <c r="T22" s="33">
        <v>8.77</v>
      </c>
      <c r="U22" s="33">
        <v>9.07</v>
      </c>
      <c r="V22" s="33">
        <v>9.6</v>
      </c>
      <c r="W22" s="33">
        <v>8.5299999999999994</v>
      </c>
      <c r="X22" s="33">
        <v>9.11</v>
      </c>
      <c r="Y22" s="33">
        <v>9.9499999999999993</v>
      </c>
      <c r="Z22" s="33">
        <v>8.58</v>
      </c>
      <c r="AA22" s="33">
        <v>7.94</v>
      </c>
      <c r="AB22" s="6">
        <v>530</v>
      </c>
      <c r="AC22" s="6">
        <v>700</v>
      </c>
    </row>
    <row r="23" spans="1:29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2700</v>
      </c>
      <c r="G23" s="6">
        <v>2900</v>
      </c>
      <c r="H23" s="6">
        <v>4000</v>
      </c>
      <c r="I23" s="31">
        <f t="shared" si="3"/>
        <v>4500</v>
      </c>
      <c r="J23" s="33">
        <v>3110.85</v>
      </c>
      <c r="K23" s="33">
        <v>73.8</v>
      </c>
      <c r="L23" s="33">
        <v>58.5</v>
      </c>
      <c r="M23" s="33">
        <v>86.4</v>
      </c>
      <c r="N23" s="33">
        <v>95.4</v>
      </c>
      <c r="O23" s="33">
        <v>82.35</v>
      </c>
      <c r="P23" s="33">
        <v>86.85</v>
      </c>
      <c r="Q23" s="33">
        <v>76.5</v>
      </c>
      <c r="R23" s="33">
        <v>92.7</v>
      </c>
      <c r="S23" s="33">
        <v>79.650000000000006</v>
      </c>
      <c r="T23" s="33">
        <v>80.55</v>
      </c>
      <c r="U23" s="33">
        <v>83.25</v>
      </c>
      <c r="V23" s="33">
        <v>88.2</v>
      </c>
      <c r="W23" s="33">
        <v>78.3</v>
      </c>
      <c r="X23" s="33">
        <v>83.7</v>
      </c>
      <c r="Y23" s="33">
        <v>91.35</v>
      </c>
      <c r="Z23" s="33">
        <v>78.75</v>
      </c>
      <c r="AA23" s="33">
        <v>72.900000000000006</v>
      </c>
      <c r="AB23" s="6">
        <v>6500</v>
      </c>
      <c r="AC23" s="6">
        <v>9000</v>
      </c>
    </row>
    <row r="24" spans="1:29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6"/>
      <c r="AC24" s="6"/>
    </row>
    <row r="25" spans="1:29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100</v>
      </c>
      <c r="J25" s="33">
        <f t="shared" ref="J25:AA25" si="19">SUM(J26:J27)</f>
        <v>69.13</v>
      </c>
      <c r="K25" s="33">
        <f t="shared" si="19"/>
        <v>1.64</v>
      </c>
      <c r="L25" s="33">
        <f t="shared" si="19"/>
        <v>1.3</v>
      </c>
      <c r="M25" s="33">
        <f t="shared" si="19"/>
        <v>1.92</v>
      </c>
      <c r="N25" s="33">
        <f t="shared" si="19"/>
        <v>2.12</v>
      </c>
      <c r="O25" s="33">
        <f t="shared" si="19"/>
        <v>1.83</v>
      </c>
      <c r="P25" s="33">
        <f t="shared" si="19"/>
        <v>1.93</v>
      </c>
      <c r="Q25" s="33">
        <f t="shared" si="19"/>
        <v>1.7</v>
      </c>
      <c r="R25" s="33">
        <f t="shared" si="19"/>
        <v>2.06</v>
      </c>
      <c r="S25" s="33">
        <f t="shared" si="19"/>
        <v>1.77</v>
      </c>
      <c r="T25" s="33">
        <f t="shared" si="19"/>
        <v>1.79</v>
      </c>
      <c r="U25" s="33">
        <f t="shared" si="19"/>
        <v>1.85</v>
      </c>
      <c r="V25" s="33">
        <f t="shared" si="19"/>
        <v>1.96</v>
      </c>
      <c r="W25" s="33">
        <f t="shared" si="19"/>
        <v>1.74</v>
      </c>
      <c r="X25" s="33">
        <f t="shared" si="19"/>
        <v>1.86</v>
      </c>
      <c r="Y25" s="33">
        <f t="shared" si="19"/>
        <v>2.0299999999999998</v>
      </c>
      <c r="Z25" s="33">
        <f t="shared" si="19"/>
        <v>1.75</v>
      </c>
      <c r="AA25" s="33">
        <f t="shared" si="19"/>
        <v>1.62</v>
      </c>
      <c r="AB25" s="6">
        <f t="shared" ref="AB25:AC25" si="20">SUM(AB26:AB27)</f>
        <v>100</v>
      </c>
      <c r="AC25" s="6">
        <f t="shared" si="20"/>
        <v>450</v>
      </c>
    </row>
    <row r="26" spans="1:29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100</v>
      </c>
      <c r="J26" s="33">
        <v>69.13</v>
      </c>
      <c r="K26" s="33">
        <v>1.64</v>
      </c>
      <c r="L26" s="33">
        <v>1.3</v>
      </c>
      <c r="M26" s="33">
        <v>1.92</v>
      </c>
      <c r="N26" s="33">
        <v>2.12</v>
      </c>
      <c r="O26" s="33">
        <v>1.83</v>
      </c>
      <c r="P26" s="33">
        <v>1.93</v>
      </c>
      <c r="Q26" s="33">
        <v>1.7</v>
      </c>
      <c r="R26" s="33">
        <v>2.06</v>
      </c>
      <c r="S26" s="33">
        <v>1.77</v>
      </c>
      <c r="T26" s="33">
        <v>1.79</v>
      </c>
      <c r="U26" s="33">
        <v>1.85</v>
      </c>
      <c r="V26" s="33">
        <v>1.96</v>
      </c>
      <c r="W26" s="33">
        <v>1.74</v>
      </c>
      <c r="X26" s="33">
        <v>1.86</v>
      </c>
      <c r="Y26" s="33">
        <v>2.0299999999999998</v>
      </c>
      <c r="Z26" s="33">
        <v>1.75</v>
      </c>
      <c r="AA26" s="33">
        <v>1.62</v>
      </c>
      <c r="AB26" s="6">
        <v>100</v>
      </c>
      <c r="AC26" s="6">
        <v>450</v>
      </c>
    </row>
    <row r="27" spans="1:29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6"/>
      <c r="AC27" s="6"/>
    </row>
    <row r="28" spans="1:29" s="2" customFormat="1" ht="21.75" x14ac:dyDescent="0.65">
      <c r="A28" s="66" t="s">
        <v>21</v>
      </c>
      <c r="B28" s="66"/>
      <c r="C28" s="66"/>
      <c r="D28" s="66"/>
      <c r="E28" s="17" t="s">
        <v>51</v>
      </c>
      <c r="F28" s="18">
        <f t="shared" ref="F28:AC28" si="21">F29+F35+F50+F53+F57</f>
        <v>3265</v>
      </c>
      <c r="G28" s="18">
        <f t="shared" si="21"/>
        <v>6220</v>
      </c>
      <c r="H28" s="18">
        <f t="shared" si="21"/>
        <v>8636</v>
      </c>
      <c r="I28" s="31">
        <f t="shared" si="3"/>
        <v>9569</v>
      </c>
      <c r="J28" s="32">
        <f t="shared" ref="J28:AA28" si="22">J29+J35+J50+J53+J57</f>
        <v>6614.94</v>
      </c>
      <c r="K28" s="32">
        <f t="shared" si="22"/>
        <v>157.30000000000001</v>
      </c>
      <c r="L28" s="32">
        <f t="shared" si="22"/>
        <v>124.44</v>
      </c>
      <c r="M28" s="32">
        <f t="shared" si="22"/>
        <v>183.04000000000002</v>
      </c>
      <c r="N28" s="32">
        <f t="shared" si="22"/>
        <v>202.14000000000001</v>
      </c>
      <c r="O28" s="32">
        <f t="shared" si="22"/>
        <v>174.87</v>
      </c>
      <c r="P28" s="32">
        <f t="shared" si="22"/>
        <v>184.81</v>
      </c>
      <c r="Q28" s="32">
        <f t="shared" si="22"/>
        <v>162.08000000000001</v>
      </c>
      <c r="R28" s="32">
        <f t="shared" si="22"/>
        <v>197.03</v>
      </c>
      <c r="S28" s="32">
        <f t="shared" si="22"/>
        <v>169.79000000000002</v>
      </c>
      <c r="T28" s="32">
        <f t="shared" si="22"/>
        <v>170.64000000000001</v>
      </c>
      <c r="U28" s="32">
        <f t="shared" si="22"/>
        <v>177.14000000000001</v>
      </c>
      <c r="V28" s="32">
        <f t="shared" si="22"/>
        <v>188.17000000000002</v>
      </c>
      <c r="W28" s="32">
        <f t="shared" si="22"/>
        <v>166.11</v>
      </c>
      <c r="X28" s="32">
        <f t="shared" si="22"/>
        <v>178.23</v>
      </c>
      <c r="Y28" s="32">
        <f t="shared" si="22"/>
        <v>195.35</v>
      </c>
      <c r="Z28" s="32">
        <f t="shared" si="22"/>
        <v>167.39999999999998</v>
      </c>
      <c r="AA28" s="32">
        <f t="shared" si="22"/>
        <v>155.51999999999998</v>
      </c>
      <c r="AB28" s="18">
        <f t="shared" si="21"/>
        <v>8400</v>
      </c>
      <c r="AC28" s="18">
        <f t="shared" si="21"/>
        <v>8403</v>
      </c>
    </row>
    <row r="29" spans="1:29" s="2" customFormat="1" ht="21.75" x14ac:dyDescent="0.65">
      <c r="A29" s="13">
        <v>72</v>
      </c>
      <c r="B29" s="13"/>
      <c r="C29" s="13"/>
      <c r="D29" s="9" t="s">
        <v>22</v>
      </c>
      <c r="E29" s="17" t="s">
        <v>52</v>
      </c>
      <c r="F29" s="18">
        <f t="shared" ref="F29:AC29" si="23">F30</f>
        <v>585</v>
      </c>
      <c r="G29" s="18">
        <f t="shared" si="23"/>
        <v>598</v>
      </c>
      <c r="H29" s="18">
        <f t="shared" si="23"/>
        <v>564</v>
      </c>
      <c r="I29" s="31">
        <f t="shared" si="3"/>
        <v>576.00000000000023</v>
      </c>
      <c r="J29" s="32">
        <f t="shared" ref="J29:AA29" si="24">J30</f>
        <v>398.20000000000005</v>
      </c>
      <c r="K29" s="32">
        <f t="shared" si="24"/>
        <v>9.4499999999999993</v>
      </c>
      <c r="L29" s="32">
        <f t="shared" si="24"/>
        <v>7.49</v>
      </c>
      <c r="M29" s="32">
        <f t="shared" si="24"/>
        <v>11.06</v>
      </c>
      <c r="N29" s="32">
        <f t="shared" si="24"/>
        <v>12.19</v>
      </c>
      <c r="O29" s="32">
        <f t="shared" si="24"/>
        <v>10.54</v>
      </c>
      <c r="P29" s="32">
        <f t="shared" si="24"/>
        <v>11.12</v>
      </c>
      <c r="Q29" s="32">
        <f t="shared" si="24"/>
        <v>9.7999999999999989</v>
      </c>
      <c r="R29" s="32">
        <f t="shared" si="24"/>
        <v>11.860000000000001</v>
      </c>
      <c r="S29" s="32">
        <f t="shared" si="24"/>
        <v>10.200000000000001</v>
      </c>
      <c r="T29" s="32">
        <f t="shared" si="24"/>
        <v>10.31</v>
      </c>
      <c r="U29" s="32">
        <f t="shared" si="24"/>
        <v>10.66</v>
      </c>
      <c r="V29" s="32">
        <f t="shared" si="24"/>
        <v>11.28</v>
      </c>
      <c r="W29" s="32">
        <f t="shared" si="24"/>
        <v>10.030000000000001</v>
      </c>
      <c r="X29" s="32">
        <f t="shared" si="24"/>
        <v>10.709999999999999</v>
      </c>
      <c r="Y29" s="32">
        <f t="shared" si="24"/>
        <v>11.690000000000001</v>
      </c>
      <c r="Z29" s="32">
        <f t="shared" si="24"/>
        <v>10.080000000000002</v>
      </c>
      <c r="AA29" s="32">
        <f t="shared" si="24"/>
        <v>9.33</v>
      </c>
      <c r="AB29" s="18">
        <f t="shared" si="23"/>
        <v>606</v>
      </c>
      <c r="AC29" s="18">
        <f t="shared" si="23"/>
        <v>607</v>
      </c>
    </row>
    <row r="30" spans="1:29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AC30" si="25">SUM(F31:F34)</f>
        <v>585</v>
      </c>
      <c r="G30" s="6">
        <f t="shared" si="25"/>
        <v>598</v>
      </c>
      <c r="H30" s="6">
        <f t="shared" si="25"/>
        <v>564</v>
      </c>
      <c r="I30" s="31">
        <f t="shared" si="3"/>
        <v>576.00000000000023</v>
      </c>
      <c r="J30" s="33">
        <f t="shared" ref="J30:AA30" si="26">SUM(J31:J34)</f>
        <v>398.20000000000005</v>
      </c>
      <c r="K30" s="33">
        <f t="shared" si="26"/>
        <v>9.4499999999999993</v>
      </c>
      <c r="L30" s="33">
        <f t="shared" si="26"/>
        <v>7.49</v>
      </c>
      <c r="M30" s="33">
        <f t="shared" si="26"/>
        <v>11.06</v>
      </c>
      <c r="N30" s="33">
        <f t="shared" si="26"/>
        <v>12.19</v>
      </c>
      <c r="O30" s="33">
        <f t="shared" si="26"/>
        <v>10.54</v>
      </c>
      <c r="P30" s="33">
        <f t="shared" si="26"/>
        <v>11.12</v>
      </c>
      <c r="Q30" s="33">
        <f t="shared" si="26"/>
        <v>9.7999999999999989</v>
      </c>
      <c r="R30" s="33">
        <f t="shared" si="26"/>
        <v>11.860000000000001</v>
      </c>
      <c r="S30" s="33">
        <f t="shared" si="26"/>
        <v>10.200000000000001</v>
      </c>
      <c r="T30" s="33">
        <f t="shared" si="26"/>
        <v>10.31</v>
      </c>
      <c r="U30" s="33">
        <f t="shared" si="26"/>
        <v>10.66</v>
      </c>
      <c r="V30" s="33">
        <f t="shared" si="26"/>
        <v>11.28</v>
      </c>
      <c r="W30" s="33">
        <f t="shared" si="26"/>
        <v>10.030000000000001</v>
      </c>
      <c r="X30" s="33">
        <f t="shared" si="26"/>
        <v>10.709999999999999</v>
      </c>
      <c r="Y30" s="33">
        <f t="shared" si="26"/>
        <v>11.690000000000001</v>
      </c>
      <c r="Z30" s="33">
        <f t="shared" si="26"/>
        <v>10.080000000000002</v>
      </c>
      <c r="AA30" s="33">
        <f t="shared" si="26"/>
        <v>9.33</v>
      </c>
      <c r="AB30" s="6">
        <f t="shared" si="25"/>
        <v>606</v>
      </c>
      <c r="AC30" s="6">
        <f t="shared" si="25"/>
        <v>607</v>
      </c>
    </row>
    <row r="31" spans="1:29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28</v>
      </c>
      <c r="G31" s="6">
        <v>30</v>
      </c>
      <c r="H31" s="6">
        <v>38</v>
      </c>
      <c r="I31" s="31">
        <f t="shared" si="3"/>
        <v>40.000000000000014</v>
      </c>
      <c r="J31" s="33">
        <v>27.65</v>
      </c>
      <c r="K31" s="33">
        <v>0.66</v>
      </c>
      <c r="L31" s="33">
        <v>0.52</v>
      </c>
      <c r="M31" s="33">
        <v>0.77</v>
      </c>
      <c r="N31" s="33">
        <v>0.85</v>
      </c>
      <c r="O31" s="33">
        <v>0.73</v>
      </c>
      <c r="P31" s="33">
        <v>0.77</v>
      </c>
      <c r="Q31" s="33">
        <v>0.68</v>
      </c>
      <c r="R31" s="33">
        <v>0.82</v>
      </c>
      <c r="S31" s="33">
        <v>0.71</v>
      </c>
      <c r="T31" s="33">
        <v>0.72</v>
      </c>
      <c r="U31" s="33">
        <v>0.74</v>
      </c>
      <c r="V31" s="33">
        <v>0.78</v>
      </c>
      <c r="W31" s="33">
        <v>0.7</v>
      </c>
      <c r="X31" s="33">
        <v>0.74</v>
      </c>
      <c r="Y31" s="33">
        <v>0.81</v>
      </c>
      <c r="Z31" s="33">
        <v>0.7</v>
      </c>
      <c r="AA31" s="33">
        <v>0.65</v>
      </c>
      <c r="AB31" s="6">
        <v>50</v>
      </c>
      <c r="AC31" s="6">
        <v>50</v>
      </c>
    </row>
    <row r="32" spans="1:29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50</v>
      </c>
      <c r="G32" s="6">
        <v>50</v>
      </c>
      <c r="H32" s="6">
        <v>55</v>
      </c>
      <c r="I32" s="31">
        <f t="shared" si="3"/>
        <v>69.999999999999986</v>
      </c>
      <c r="J32" s="33">
        <v>48.4</v>
      </c>
      <c r="K32" s="33">
        <v>1.1499999999999999</v>
      </c>
      <c r="L32" s="33">
        <v>0.91</v>
      </c>
      <c r="M32" s="33">
        <v>1.34</v>
      </c>
      <c r="N32" s="33">
        <v>1.48</v>
      </c>
      <c r="O32" s="33">
        <v>1.28</v>
      </c>
      <c r="P32" s="33">
        <v>1.35</v>
      </c>
      <c r="Q32" s="33">
        <v>1.19</v>
      </c>
      <c r="R32" s="33">
        <v>1.44</v>
      </c>
      <c r="S32" s="33">
        <v>1.24</v>
      </c>
      <c r="T32" s="33">
        <v>1.25</v>
      </c>
      <c r="U32" s="33">
        <v>1.3</v>
      </c>
      <c r="V32" s="33">
        <v>1.37</v>
      </c>
      <c r="W32" s="33">
        <v>1.22</v>
      </c>
      <c r="X32" s="33">
        <v>1.3</v>
      </c>
      <c r="Y32" s="33">
        <v>1.42</v>
      </c>
      <c r="Z32" s="33">
        <v>1.23</v>
      </c>
      <c r="AA32" s="33">
        <v>1.1299999999999999</v>
      </c>
      <c r="AB32" s="6">
        <v>90</v>
      </c>
      <c r="AC32" s="6">
        <v>90</v>
      </c>
    </row>
    <row r="33" spans="1:29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476</v>
      </c>
      <c r="G33" s="6">
        <v>487</v>
      </c>
      <c r="H33" s="6">
        <v>440</v>
      </c>
      <c r="I33" s="31">
        <f t="shared" si="3"/>
        <v>434.99999999999994</v>
      </c>
      <c r="J33" s="33">
        <v>300.72000000000003</v>
      </c>
      <c r="K33" s="33">
        <v>7.13</v>
      </c>
      <c r="L33" s="33">
        <v>5.66</v>
      </c>
      <c r="M33" s="33">
        <v>8.35</v>
      </c>
      <c r="N33" s="33">
        <v>9.1999999999999993</v>
      </c>
      <c r="O33" s="33">
        <v>7.96</v>
      </c>
      <c r="P33" s="33">
        <v>8.4</v>
      </c>
      <c r="Q33" s="33">
        <v>7.4</v>
      </c>
      <c r="R33" s="33">
        <v>8.9600000000000009</v>
      </c>
      <c r="S33" s="33">
        <v>7.7</v>
      </c>
      <c r="T33" s="33">
        <v>7.79</v>
      </c>
      <c r="U33" s="33">
        <v>8.0500000000000007</v>
      </c>
      <c r="V33" s="33">
        <v>8.5299999999999994</v>
      </c>
      <c r="W33" s="33">
        <v>7.57</v>
      </c>
      <c r="X33" s="33">
        <v>8.09</v>
      </c>
      <c r="Y33" s="33">
        <v>8.83</v>
      </c>
      <c r="Z33" s="33">
        <v>7.61</v>
      </c>
      <c r="AA33" s="33">
        <v>7.05</v>
      </c>
      <c r="AB33" s="6">
        <v>435</v>
      </c>
      <c r="AC33" s="6">
        <v>435</v>
      </c>
    </row>
    <row r="34" spans="1:29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31</v>
      </c>
      <c r="G34" s="6">
        <v>31</v>
      </c>
      <c r="H34" s="6">
        <v>31</v>
      </c>
      <c r="I34" s="31">
        <f t="shared" si="3"/>
        <v>31.000000000000004</v>
      </c>
      <c r="J34" s="33">
        <v>21.43</v>
      </c>
      <c r="K34" s="33">
        <v>0.51</v>
      </c>
      <c r="L34" s="33">
        <v>0.4</v>
      </c>
      <c r="M34" s="33">
        <v>0.6</v>
      </c>
      <c r="N34" s="33">
        <v>0.66</v>
      </c>
      <c r="O34" s="33">
        <v>0.56999999999999995</v>
      </c>
      <c r="P34" s="33">
        <v>0.6</v>
      </c>
      <c r="Q34" s="33">
        <v>0.53</v>
      </c>
      <c r="R34" s="33">
        <v>0.64</v>
      </c>
      <c r="S34" s="33">
        <v>0.55000000000000004</v>
      </c>
      <c r="T34" s="33">
        <v>0.55000000000000004</v>
      </c>
      <c r="U34" s="33">
        <v>0.56999999999999995</v>
      </c>
      <c r="V34" s="33">
        <v>0.6</v>
      </c>
      <c r="W34" s="33">
        <v>0.54</v>
      </c>
      <c r="X34" s="33">
        <v>0.57999999999999996</v>
      </c>
      <c r="Y34" s="33">
        <v>0.63</v>
      </c>
      <c r="Z34" s="33">
        <v>0.54</v>
      </c>
      <c r="AA34" s="33">
        <v>0.5</v>
      </c>
      <c r="AB34" s="6">
        <v>31</v>
      </c>
      <c r="AC34" s="6">
        <v>32</v>
      </c>
    </row>
    <row r="35" spans="1:29" s="2" customFormat="1" ht="21.75" x14ac:dyDescent="0.65">
      <c r="A35" s="13">
        <v>73</v>
      </c>
      <c r="B35" s="13"/>
      <c r="C35" s="13"/>
      <c r="D35" s="9" t="s">
        <v>28</v>
      </c>
      <c r="E35" s="17" t="s">
        <v>53</v>
      </c>
      <c r="F35" s="18">
        <f t="shared" ref="F35:AC35" si="27">F36+F37+F44</f>
        <v>1280</v>
      </c>
      <c r="G35" s="18">
        <f t="shared" si="27"/>
        <v>1542</v>
      </c>
      <c r="H35" s="18">
        <f t="shared" si="27"/>
        <v>1487</v>
      </c>
      <c r="I35" s="31">
        <f t="shared" si="3"/>
        <v>1602</v>
      </c>
      <c r="J35" s="32">
        <f t="shared" ref="J35:AA35" si="28">J36+J37+J44</f>
        <v>1107.47</v>
      </c>
      <c r="K35" s="32">
        <f t="shared" si="28"/>
        <v>26.28</v>
      </c>
      <c r="L35" s="32">
        <f t="shared" si="28"/>
        <v>20.869999999999997</v>
      </c>
      <c r="M35" s="32">
        <f t="shared" si="28"/>
        <v>30.740000000000002</v>
      </c>
      <c r="N35" s="32">
        <f t="shared" si="28"/>
        <v>33.92</v>
      </c>
      <c r="O35" s="32">
        <f t="shared" si="28"/>
        <v>29.31</v>
      </c>
      <c r="P35" s="32">
        <f t="shared" si="28"/>
        <v>30.91</v>
      </c>
      <c r="Q35" s="32">
        <f t="shared" si="28"/>
        <v>27.25</v>
      </c>
      <c r="R35" s="32">
        <f t="shared" si="28"/>
        <v>32.97</v>
      </c>
      <c r="S35" s="32">
        <f t="shared" si="28"/>
        <v>28.37</v>
      </c>
      <c r="T35" s="32">
        <f t="shared" si="28"/>
        <v>28.69</v>
      </c>
      <c r="U35" s="32">
        <f t="shared" si="28"/>
        <v>29.650000000000002</v>
      </c>
      <c r="V35" s="32">
        <f t="shared" si="28"/>
        <v>31.39</v>
      </c>
      <c r="W35" s="32">
        <f t="shared" si="28"/>
        <v>27.87</v>
      </c>
      <c r="X35" s="32">
        <f t="shared" si="28"/>
        <v>29.8</v>
      </c>
      <c r="Y35" s="32">
        <f t="shared" si="28"/>
        <v>32.489999999999995</v>
      </c>
      <c r="Z35" s="32">
        <f t="shared" si="28"/>
        <v>28.049999999999997</v>
      </c>
      <c r="AA35" s="32">
        <f t="shared" si="28"/>
        <v>25.97</v>
      </c>
      <c r="AB35" s="18">
        <f t="shared" si="27"/>
        <v>1644</v>
      </c>
      <c r="AC35" s="18">
        <f t="shared" si="27"/>
        <v>1646</v>
      </c>
    </row>
    <row r="36" spans="1:29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6"/>
      <c r="AC36" s="6"/>
    </row>
    <row r="37" spans="1:29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AC37" si="29">SUM(F38:F43)</f>
        <v>40</v>
      </c>
      <c r="G37" s="6">
        <f t="shared" si="29"/>
        <v>145</v>
      </c>
      <c r="H37" s="6">
        <f t="shared" si="29"/>
        <v>147</v>
      </c>
      <c r="I37" s="31">
        <f t="shared" si="3"/>
        <v>221.99999999999997</v>
      </c>
      <c r="J37" s="33">
        <f t="shared" ref="J37:AA37" si="30">SUM(J38:J43)</f>
        <v>153.49</v>
      </c>
      <c r="K37" s="33">
        <f t="shared" si="30"/>
        <v>3.64</v>
      </c>
      <c r="L37" s="33">
        <f t="shared" si="30"/>
        <v>2.92</v>
      </c>
      <c r="M37" s="33">
        <f t="shared" si="30"/>
        <v>4.25</v>
      </c>
      <c r="N37" s="33">
        <f t="shared" si="30"/>
        <v>4.67</v>
      </c>
      <c r="O37" s="33">
        <f t="shared" si="30"/>
        <v>4.0599999999999996</v>
      </c>
      <c r="P37" s="33">
        <f t="shared" si="30"/>
        <v>4.28</v>
      </c>
      <c r="Q37" s="33">
        <f t="shared" si="30"/>
        <v>3.7800000000000002</v>
      </c>
      <c r="R37" s="33">
        <f t="shared" si="30"/>
        <v>4.54</v>
      </c>
      <c r="S37" s="33">
        <f t="shared" si="30"/>
        <v>3.9400000000000004</v>
      </c>
      <c r="T37" s="33">
        <f t="shared" si="30"/>
        <v>3.9799999999999995</v>
      </c>
      <c r="U37" s="33">
        <f t="shared" si="30"/>
        <v>4.12</v>
      </c>
      <c r="V37" s="33">
        <f t="shared" si="30"/>
        <v>4.3499999999999996</v>
      </c>
      <c r="W37" s="33">
        <f t="shared" si="30"/>
        <v>3.86</v>
      </c>
      <c r="X37" s="33">
        <f t="shared" si="30"/>
        <v>4.13</v>
      </c>
      <c r="Y37" s="33">
        <f t="shared" si="30"/>
        <v>4.4800000000000004</v>
      </c>
      <c r="Z37" s="33">
        <f t="shared" si="30"/>
        <v>3.9</v>
      </c>
      <c r="AA37" s="33">
        <f t="shared" si="30"/>
        <v>3.61</v>
      </c>
      <c r="AB37" s="6">
        <f t="shared" si="29"/>
        <v>222</v>
      </c>
      <c r="AC37" s="6">
        <f t="shared" si="29"/>
        <v>223</v>
      </c>
    </row>
    <row r="38" spans="1:29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37</v>
      </c>
      <c r="G38" s="6">
        <v>37</v>
      </c>
      <c r="H38" s="6">
        <v>42</v>
      </c>
      <c r="I38" s="31">
        <f t="shared" si="3"/>
        <v>50</v>
      </c>
      <c r="J38" s="33">
        <v>34.57</v>
      </c>
      <c r="K38" s="33">
        <v>0.82</v>
      </c>
      <c r="L38" s="33">
        <v>0.65</v>
      </c>
      <c r="M38" s="33">
        <v>0.96</v>
      </c>
      <c r="N38" s="33">
        <v>1.04</v>
      </c>
      <c r="O38" s="33">
        <v>0.92</v>
      </c>
      <c r="P38" s="33">
        <v>0.97</v>
      </c>
      <c r="Q38" s="33">
        <v>0.85</v>
      </c>
      <c r="R38" s="33">
        <v>1.02</v>
      </c>
      <c r="S38" s="33">
        <v>0.89</v>
      </c>
      <c r="T38" s="33">
        <v>0.9</v>
      </c>
      <c r="U38" s="33">
        <v>0.93</v>
      </c>
      <c r="V38" s="33">
        <v>0.98</v>
      </c>
      <c r="W38" s="33">
        <v>0.87</v>
      </c>
      <c r="X38" s="33">
        <v>0.93</v>
      </c>
      <c r="Y38" s="33">
        <v>1.01</v>
      </c>
      <c r="Z38" s="33">
        <v>0.88</v>
      </c>
      <c r="AA38" s="33">
        <v>0.81</v>
      </c>
      <c r="AB38" s="6">
        <v>60</v>
      </c>
      <c r="AC38" s="6">
        <v>60</v>
      </c>
    </row>
    <row r="39" spans="1:29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3</v>
      </c>
      <c r="G39" s="6">
        <v>3</v>
      </c>
      <c r="H39" s="6">
        <v>5</v>
      </c>
      <c r="I39" s="31">
        <f t="shared" si="3"/>
        <v>4.9999999999999982</v>
      </c>
      <c r="J39" s="33">
        <v>3.47</v>
      </c>
      <c r="K39" s="33">
        <v>0.09</v>
      </c>
      <c r="L39" s="33">
        <v>0.09</v>
      </c>
      <c r="M39" s="33">
        <v>0.09</v>
      </c>
      <c r="N39" s="33">
        <v>0.09</v>
      </c>
      <c r="O39" s="33">
        <v>0.09</v>
      </c>
      <c r="P39" s="33">
        <v>0.09</v>
      </c>
      <c r="Q39" s="33">
        <v>0.09</v>
      </c>
      <c r="R39" s="33">
        <v>0.09</v>
      </c>
      <c r="S39" s="33">
        <v>0.09</v>
      </c>
      <c r="T39" s="33">
        <v>0.09</v>
      </c>
      <c r="U39" s="33">
        <v>0.09</v>
      </c>
      <c r="V39" s="33">
        <v>0.09</v>
      </c>
      <c r="W39" s="33">
        <v>0.09</v>
      </c>
      <c r="X39" s="33">
        <v>0.09</v>
      </c>
      <c r="Y39" s="33">
        <v>0.09</v>
      </c>
      <c r="Z39" s="33">
        <v>0.09</v>
      </c>
      <c r="AA39" s="33">
        <v>0.09</v>
      </c>
      <c r="AB39" s="6">
        <v>5</v>
      </c>
      <c r="AC39" s="6">
        <v>5</v>
      </c>
    </row>
    <row r="40" spans="1:29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6"/>
      <c r="AC40" s="6"/>
    </row>
    <row r="41" spans="1:29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22</v>
      </c>
      <c r="J41" s="33">
        <v>15.21</v>
      </c>
      <c r="K41" s="33">
        <v>0.36</v>
      </c>
      <c r="L41" s="33">
        <v>0.28999999999999998</v>
      </c>
      <c r="M41" s="33">
        <v>0.42</v>
      </c>
      <c r="N41" s="33">
        <v>0.47</v>
      </c>
      <c r="O41" s="33">
        <v>0.4</v>
      </c>
      <c r="P41" s="33">
        <v>0.42</v>
      </c>
      <c r="Q41" s="33">
        <v>0.37</v>
      </c>
      <c r="R41" s="33">
        <v>0.45</v>
      </c>
      <c r="S41" s="33">
        <v>0.39</v>
      </c>
      <c r="T41" s="33">
        <v>0.39</v>
      </c>
      <c r="U41" s="33">
        <v>0.41</v>
      </c>
      <c r="V41" s="33">
        <v>0.43</v>
      </c>
      <c r="W41" s="33">
        <v>0.38</v>
      </c>
      <c r="X41" s="33">
        <v>0.41</v>
      </c>
      <c r="Y41" s="33">
        <v>0.45</v>
      </c>
      <c r="Z41" s="33">
        <v>0.39</v>
      </c>
      <c r="AA41" s="33">
        <v>0.36</v>
      </c>
      <c r="AB41" s="6"/>
      <c r="AC41" s="6"/>
    </row>
    <row r="42" spans="1:29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110.00000000000003</v>
      </c>
      <c r="J42" s="33">
        <v>76.040000000000006</v>
      </c>
      <c r="K42" s="33">
        <v>1.8</v>
      </c>
      <c r="L42" s="33">
        <v>1.43</v>
      </c>
      <c r="M42" s="33">
        <v>2.11</v>
      </c>
      <c r="N42" s="33">
        <v>2.33</v>
      </c>
      <c r="O42" s="33">
        <v>2.0099999999999998</v>
      </c>
      <c r="P42" s="33">
        <v>2.12</v>
      </c>
      <c r="Q42" s="33">
        <v>1.87</v>
      </c>
      <c r="R42" s="33">
        <v>2.27</v>
      </c>
      <c r="S42" s="33">
        <v>1.95</v>
      </c>
      <c r="T42" s="33">
        <v>1.97</v>
      </c>
      <c r="U42" s="33">
        <v>2.04</v>
      </c>
      <c r="V42" s="33">
        <v>2.16</v>
      </c>
      <c r="W42" s="33">
        <v>1.91</v>
      </c>
      <c r="X42" s="33">
        <v>2.0499999999999998</v>
      </c>
      <c r="Y42" s="33">
        <v>2.23</v>
      </c>
      <c r="Z42" s="33">
        <v>1.93</v>
      </c>
      <c r="AA42" s="33">
        <v>1.78</v>
      </c>
      <c r="AB42" s="6">
        <v>110</v>
      </c>
      <c r="AC42" s="6">
        <v>110</v>
      </c>
    </row>
    <row r="43" spans="1:29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105</v>
      </c>
      <c r="H43" s="6">
        <v>100</v>
      </c>
      <c r="I43" s="31">
        <f t="shared" si="3"/>
        <v>35.000000000000007</v>
      </c>
      <c r="J43" s="33">
        <v>24.2</v>
      </c>
      <c r="K43" s="33">
        <v>0.56999999999999995</v>
      </c>
      <c r="L43" s="33">
        <v>0.46</v>
      </c>
      <c r="M43" s="33">
        <v>0.67</v>
      </c>
      <c r="N43" s="33">
        <v>0.74</v>
      </c>
      <c r="O43" s="33">
        <v>0.64</v>
      </c>
      <c r="P43" s="33">
        <v>0.68</v>
      </c>
      <c r="Q43" s="33">
        <v>0.6</v>
      </c>
      <c r="R43" s="33">
        <v>0.71</v>
      </c>
      <c r="S43" s="33">
        <v>0.62</v>
      </c>
      <c r="T43" s="33">
        <v>0.63</v>
      </c>
      <c r="U43" s="33">
        <v>0.65</v>
      </c>
      <c r="V43" s="33">
        <v>0.69</v>
      </c>
      <c r="W43" s="33">
        <v>0.61</v>
      </c>
      <c r="X43" s="33">
        <v>0.65</v>
      </c>
      <c r="Y43" s="33">
        <v>0.7</v>
      </c>
      <c r="Z43" s="33">
        <v>0.61</v>
      </c>
      <c r="AA43" s="33">
        <v>0.56999999999999995</v>
      </c>
      <c r="AB43" s="6">
        <v>47</v>
      </c>
      <c r="AC43" s="6">
        <v>48</v>
      </c>
    </row>
    <row r="44" spans="1:29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AC44" si="31">SUM(F45:F49)</f>
        <v>1240</v>
      </c>
      <c r="G44" s="6">
        <f t="shared" si="31"/>
        <v>1397</v>
      </c>
      <c r="H44" s="6">
        <f t="shared" si="31"/>
        <v>1340</v>
      </c>
      <c r="I44" s="31">
        <f t="shared" si="3"/>
        <v>1380.0000000000002</v>
      </c>
      <c r="J44" s="33">
        <f t="shared" ref="J44:AA44" si="32">SUM(J45:J49)</f>
        <v>953.98</v>
      </c>
      <c r="K44" s="33">
        <f t="shared" si="32"/>
        <v>22.64</v>
      </c>
      <c r="L44" s="33">
        <f t="shared" si="32"/>
        <v>17.95</v>
      </c>
      <c r="M44" s="33">
        <f t="shared" si="32"/>
        <v>26.490000000000002</v>
      </c>
      <c r="N44" s="33">
        <f t="shared" si="32"/>
        <v>29.25</v>
      </c>
      <c r="O44" s="33">
        <f t="shared" si="32"/>
        <v>25.25</v>
      </c>
      <c r="P44" s="33">
        <f t="shared" si="32"/>
        <v>26.63</v>
      </c>
      <c r="Q44" s="33">
        <f t="shared" si="32"/>
        <v>23.47</v>
      </c>
      <c r="R44" s="33">
        <f t="shared" si="32"/>
        <v>28.43</v>
      </c>
      <c r="S44" s="33">
        <f t="shared" si="32"/>
        <v>24.43</v>
      </c>
      <c r="T44" s="33">
        <f t="shared" si="32"/>
        <v>24.71</v>
      </c>
      <c r="U44" s="33">
        <f t="shared" si="32"/>
        <v>25.53</v>
      </c>
      <c r="V44" s="33">
        <f t="shared" si="32"/>
        <v>27.04</v>
      </c>
      <c r="W44" s="33">
        <f t="shared" si="32"/>
        <v>24.01</v>
      </c>
      <c r="X44" s="33">
        <f t="shared" si="32"/>
        <v>25.67</v>
      </c>
      <c r="Y44" s="33">
        <f t="shared" si="32"/>
        <v>28.009999999999998</v>
      </c>
      <c r="Z44" s="33">
        <f t="shared" si="32"/>
        <v>24.15</v>
      </c>
      <c r="AA44" s="33">
        <f t="shared" si="32"/>
        <v>22.36</v>
      </c>
      <c r="AB44" s="6">
        <f t="shared" si="31"/>
        <v>1422</v>
      </c>
      <c r="AC44" s="6">
        <f t="shared" si="31"/>
        <v>1423</v>
      </c>
    </row>
    <row r="45" spans="1:29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145</v>
      </c>
      <c r="G45" s="6">
        <v>245</v>
      </c>
      <c r="H45" s="6">
        <v>192.8</v>
      </c>
      <c r="I45" s="31">
        <f t="shared" si="3"/>
        <v>194.99999999999997</v>
      </c>
      <c r="J45" s="33">
        <v>134.80000000000001</v>
      </c>
      <c r="K45" s="33">
        <v>3.2</v>
      </c>
      <c r="L45" s="33">
        <v>2.54</v>
      </c>
      <c r="M45" s="33">
        <v>3.74</v>
      </c>
      <c r="N45" s="33">
        <v>4.13</v>
      </c>
      <c r="O45" s="33">
        <v>3.57</v>
      </c>
      <c r="P45" s="33">
        <v>3.76</v>
      </c>
      <c r="Q45" s="33">
        <v>3.32</v>
      </c>
      <c r="R45" s="33">
        <v>4.0199999999999996</v>
      </c>
      <c r="S45" s="33">
        <v>3.45</v>
      </c>
      <c r="T45" s="33">
        <v>3.49</v>
      </c>
      <c r="U45" s="33">
        <v>3.61</v>
      </c>
      <c r="V45" s="33">
        <v>3.82</v>
      </c>
      <c r="W45" s="33">
        <v>3.39</v>
      </c>
      <c r="X45" s="33">
        <v>3.63</v>
      </c>
      <c r="Y45" s="33">
        <v>3.96</v>
      </c>
      <c r="Z45" s="33">
        <v>3.41</v>
      </c>
      <c r="AA45" s="33">
        <v>3.16</v>
      </c>
      <c r="AB45" s="6">
        <v>195</v>
      </c>
      <c r="AC45" s="6">
        <v>196</v>
      </c>
    </row>
    <row r="46" spans="1:29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6"/>
      <c r="AC46" s="6"/>
    </row>
    <row r="47" spans="1:29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380</v>
      </c>
      <c r="G47" s="6">
        <v>427</v>
      </c>
      <c r="H47" s="6">
        <v>427.2</v>
      </c>
      <c r="I47" s="31">
        <f t="shared" si="3"/>
        <v>445.00000000000006</v>
      </c>
      <c r="J47" s="33">
        <v>307.62</v>
      </c>
      <c r="K47" s="33">
        <v>7.3</v>
      </c>
      <c r="L47" s="33">
        <v>5.79</v>
      </c>
      <c r="M47" s="33">
        <v>8.5399999999999991</v>
      </c>
      <c r="N47" s="33">
        <v>9.43</v>
      </c>
      <c r="O47" s="33">
        <v>8.14</v>
      </c>
      <c r="P47" s="33">
        <v>8.59</v>
      </c>
      <c r="Q47" s="33">
        <v>7.57</v>
      </c>
      <c r="R47" s="33">
        <v>9.17</v>
      </c>
      <c r="S47" s="33">
        <v>7.88</v>
      </c>
      <c r="T47" s="33">
        <v>7.97</v>
      </c>
      <c r="U47" s="33">
        <v>8.23</v>
      </c>
      <c r="V47" s="33">
        <v>8.7200000000000006</v>
      </c>
      <c r="W47" s="33">
        <v>7.74</v>
      </c>
      <c r="X47" s="33">
        <v>8.2799999999999994</v>
      </c>
      <c r="Y47" s="33">
        <v>9.0299999999999994</v>
      </c>
      <c r="Z47" s="33">
        <v>7.79</v>
      </c>
      <c r="AA47" s="33">
        <v>7.21</v>
      </c>
      <c r="AB47" s="6">
        <v>455</v>
      </c>
      <c r="AC47" s="6">
        <v>455</v>
      </c>
    </row>
    <row r="48" spans="1:29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6">
        <v>12</v>
      </c>
      <c r="AC48" s="6">
        <v>12</v>
      </c>
    </row>
    <row r="49" spans="1:29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715</v>
      </c>
      <c r="G49" s="6">
        <v>725</v>
      </c>
      <c r="H49" s="6">
        <v>720</v>
      </c>
      <c r="I49" s="31">
        <f t="shared" si="3"/>
        <v>740.00000000000023</v>
      </c>
      <c r="J49" s="33">
        <v>511.56</v>
      </c>
      <c r="K49" s="33">
        <v>12.14</v>
      </c>
      <c r="L49" s="33">
        <v>9.6199999999999992</v>
      </c>
      <c r="M49" s="33">
        <v>14.21</v>
      </c>
      <c r="N49" s="33">
        <v>15.69</v>
      </c>
      <c r="O49" s="33">
        <v>13.54</v>
      </c>
      <c r="P49" s="33">
        <v>14.28</v>
      </c>
      <c r="Q49" s="33">
        <v>12.58</v>
      </c>
      <c r="R49" s="33">
        <v>15.24</v>
      </c>
      <c r="S49" s="33">
        <v>13.1</v>
      </c>
      <c r="T49" s="33">
        <v>13.25</v>
      </c>
      <c r="U49" s="33">
        <v>13.69</v>
      </c>
      <c r="V49" s="33">
        <v>14.5</v>
      </c>
      <c r="W49" s="33">
        <v>12.88</v>
      </c>
      <c r="X49" s="33">
        <v>13.76</v>
      </c>
      <c r="Y49" s="33">
        <v>15.02</v>
      </c>
      <c r="Z49" s="33">
        <v>12.95</v>
      </c>
      <c r="AA49" s="33">
        <v>11.99</v>
      </c>
      <c r="AB49" s="6">
        <v>760</v>
      </c>
      <c r="AC49" s="6">
        <v>760</v>
      </c>
    </row>
    <row r="50" spans="1:29" s="2" customFormat="1" ht="21.75" x14ac:dyDescent="0.65">
      <c r="A50" s="13">
        <v>74</v>
      </c>
      <c r="B50" s="13"/>
      <c r="C50" s="13"/>
      <c r="D50" s="9" t="s">
        <v>40</v>
      </c>
      <c r="E50" s="17" t="s">
        <v>88</v>
      </c>
      <c r="F50" s="18">
        <f t="shared" ref="F50:AC50" si="33">SUM(F51:F52)</f>
        <v>50</v>
      </c>
      <c r="G50" s="18">
        <f t="shared" si="33"/>
        <v>10</v>
      </c>
      <c r="H50" s="18">
        <f t="shared" si="33"/>
        <v>15</v>
      </c>
      <c r="I50" s="31">
        <f t="shared" si="3"/>
        <v>50</v>
      </c>
      <c r="J50" s="32">
        <f t="shared" ref="J50:AA50" si="34">SUM(J51:J52)</f>
        <v>34.57</v>
      </c>
      <c r="K50" s="32">
        <f t="shared" si="34"/>
        <v>0.82</v>
      </c>
      <c r="L50" s="32">
        <f t="shared" si="34"/>
        <v>0.65</v>
      </c>
      <c r="M50" s="32">
        <f t="shared" si="34"/>
        <v>0.96</v>
      </c>
      <c r="N50" s="32">
        <f t="shared" si="34"/>
        <v>1.04</v>
      </c>
      <c r="O50" s="32">
        <f t="shared" si="34"/>
        <v>0.92</v>
      </c>
      <c r="P50" s="32">
        <f t="shared" si="34"/>
        <v>0.97</v>
      </c>
      <c r="Q50" s="32">
        <f t="shared" si="34"/>
        <v>0.85</v>
      </c>
      <c r="R50" s="32">
        <f t="shared" si="34"/>
        <v>1.02</v>
      </c>
      <c r="S50" s="32">
        <f t="shared" si="34"/>
        <v>0.89</v>
      </c>
      <c r="T50" s="32">
        <f t="shared" si="34"/>
        <v>0.9</v>
      </c>
      <c r="U50" s="32">
        <f t="shared" si="34"/>
        <v>0.93</v>
      </c>
      <c r="V50" s="32">
        <f t="shared" si="34"/>
        <v>0.98</v>
      </c>
      <c r="W50" s="32">
        <f t="shared" si="34"/>
        <v>0.87</v>
      </c>
      <c r="X50" s="32">
        <f t="shared" si="34"/>
        <v>0.93</v>
      </c>
      <c r="Y50" s="32">
        <f t="shared" si="34"/>
        <v>1.01</v>
      </c>
      <c r="Z50" s="32">
        <f t="shared" si="34"/>
        <v>0.88</v>
      </c>
      <c r="AA50" s="32">
        <f t="shared" si="34"/>
        <v>0.81</v>
      </c>
      <c r="AB50" s="18">
        <f t="shared" si="33"/>
        <v>100</v>
      </c>
      <c r="AC50" s="18">
        <f t="shared" si="33"/>
        <v>100</v>
      </c>
    </row>
    <row r="51" spans="1:29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50</v>
      </c>
      <c r="G51" s="6">
        <v>10</v>
      </c>
      <c r="H51" s="6">
        <v>15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6"/>
      <c r="AC51" s="6"/>
    </row>
    <row r="52" spans="1:29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50</v>
      </c>
      <c r="J52" s="33">
        <v>34.57</v>
      </c>
      <c r="K52" s="33">
        <v>0.82</v>
      </c>
      <c r="L52" s="33">
        <v>0.65</v>
      </c>
      <c r="M52" s="33">
        <v>0.96</v>
      </c>
      <c r="N52" s="33">
        <v>1.04</v>
      </c>
      <c r="O52" s="33">
        <v>0.92</v>
      </c>
      <c r="P52" s="33">
        <v>0.97</v>
      </c>
      <c r="Q52" s="33">
        <v>0.85</v>
      </c>
      <c r="R52" s="33">
        <v>1.02</v>
      </c>
      <c r="S52" s="33">
        <v>0.89</v>
      </c>
      <c r="T52" s="33">
        <v>0.9</v>
      </c>
      <c r="U52" s="33">
        <v>0.93</v>
      </c>
      <c r="V52" s="33">
        <v>0.98</v>
      </c>
      <c r="W52" s="33">
        <v>0.87</v>
      </c>
      <c r="X52" s="33">
        <v>0.93</v>
      </c>
      <c r="Y52" s="33">
        <v>1.01</v>
      </c>
      <c r="Z52" s="33">
        <v>0.88</v>
      </c>
      <c r="AA52" s="33">
        <v>0.81</v>
      </c>
      <c r="AB52" s="6">
        <v>100</v>
      </c>
      <c r="AC52" s="6">
        <v>100</v>
      </c>
    </row>
    <row r="53" spans="1:29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AC53" si="35">SUM(F54:F56)</f>
        <v>1350</v>
      </c>
      <c r="G53" s="18">
        <f t="shared" si="35"/>
        <v>4070</v>
      </c>
      <c r="H53" s="18">
        <f t="shared" si="35"/>
        <v>6570</v>
      </c>
      <c r="I53" s="31">
        <f t="shared" si="3"/>
        <v>7341.0000000000009</v>
      </c>
      <c r="J53" s="32">
        <f t="shared" ref="J53:AA53" si="36">SUM(J54:J56)</f>
        <v>5074.7</v>
      </c>
      <c r="K53" s="32">
        <f t="shared" si="36"/>
        <v>120.75</v>
      </c>
      <c r="L53" s="32">
        <f t="shared" si="36"/>
        <v>95.43</v>
      </c>
      <c r="M53" s="32">
        <f t="shared" si="36"/>
        <v>140.28</v>
      </c>
      <c r="N53" s="32">
        <f t="shared" si="36"/>
        <v>154.99</v>
      </c>
      <c r="O53" s="32">
        <f t="shared" si="36"/>
        <v>134.1</v>
      </c>
      <c r="P53" s="32">
        <f t="shared" si="36"/>
        <v>141.81</v>
      </c>
      <c r="Q53" s="32">
        <f t="shared" si="36"/>
        <v>124.18</v>
      </c>
      <c r="R53" s="32">
        <f t="shared" si="36"/>
        <v>151.18</v>
      </c>
      <c r="S53" s="32">
        <f t="shared" si="36"/>
        <v>130.33000000000001</v>
      </c>
      <c r="T53" s="32">
        <f t="shared" si="36"/>
        <v>130.74</v>
      </c>
      <c r="U53" s="32">
        <f t="shared" si="36"/>
        <v>135.9</v>
      </c>
      <c r="V53" s="32">
        <f t="shared" si="36"/>
        <v>144.52000000000001</v>
      </c>
      <c r="W53" s="32">
        <f t="shared" si="36"/>
        <v>127.34</v>
      </c>
      <c r="X53" s="32">
        <f t="shared" si="36"/>
        <v>136.79</v>
      </c>
      <c r="Y53" s="32">
        <f t="shared" si="36"/>
        <v>150.16</v>
      </c>
      <c r="Z53" s="32">
        <f t="shared" si="36"/>
        <v>128.38999999999999</v>
      </c>
      <c r="AA53" s="32">
        <f t="shared" si="36"/>
        <v>119.41</v>
      </c>
      <c r="AB53" s="18">
        <f t="shared" si="35"/>
        <v>6050</v>
      </c>
      <c r="AC53" s="18">
        <f t="shared" si="35"/>
        <v>6050</v>
      </c>
    </row>
    <row r="54" spans="1:29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1350</v>
      </c>
      <c r="G54" s="6">
        <v>4070</v>
      </c>
      <c r="H54" s="6">
        <v>6570</v>
      </c>
      <c r="I54" s="31">
        <f t="shared" si="3"/>
        <v>7341.0000000000009</v>
      </c>
      <c r="J54" s="33">
        <v>5074.7</v>
      </c>
      <c r="K54" s="33">
        <v>120.75</v>
      </c>
      <c r="L54" s="33">
        <v>95.43</v>
      </c>
      <c r="M54" s="33">
        <v>140.28</v>
      </c>
      <c r="N54" s="33">
        <v>154.99</v>
      </c>
      <c r="O54" s="33">
        <v>134.1</v>
      </c>
      <c r="P54" s="33">
        <v>141.81</v>
      </c>
      <c r="Q54" s="33">
        <v>124.18</v>
      </c>
      <c r="R54" s="33">
        <v>151.18</v>
      </c>
      <c r="S54" s="33">
        <v>130.33000000000001</v>
      </c>
      <c r="T54" s="33">
        <v>130.74</v>
      </c>
      <c r="U54" s="33">
        <v>135.9</v>
      </c>
      <c r="V54" s="33">
        <v>144.52000000000001</v>
      </c>
      <c r="W54" s="33">
        <v>127.34</v>
      </c>
      <c r="X54" s="33">
        <v>136.79</v>
      </c>
      <c r="Y54" s="33">
        <v>150.16</v>
      </c>
      <c r="Z54" s="33">
        <v>128.38999999999999</v>
      </c>
      <c r="AA54" s="33">
        <v>119.41</v>
      </c>
      <c r="AB54" s="6">
        <v>6050</v>
      </c>
      <c r="AC54" s="6">
        <v>6050</v>
      </c>
    </row>
    <row r="55" spans="1:29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6"/>
      <c r="AC55" s="6"/>
    </row>
    <row r="56" spans="1:29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6"/>
      <c r="AC56" s="6"/>
    </row>
    <row r="57" spans="1:29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AC57" si="37">F58</f>
        <v>0</v>
      </c>
      <c r="G57" s="18">
        <f t="shared" si="37"/>
        <v>0</v>
      </c>
      <c r="H57" s="18">
        <f t="shared" si="37"/>
        <v>0</v>
      </c>
      <c r="I57" s="31">
        <f t="shared" si="3"/>
        <v>0</v>
      </c>
      <c r="J57" s="32">
        <f t="shared" ref="J57:AA57" si="38">J58</f>
        <v>0</v>
      </c>
      <c r="K57" s="32">
        <f t="shared" si="38"/>
        <v>0</v>
      </c>
      <c r="L57" s="32">
        <f t="shared" si="38"/>
        <v>0</v>
      </c>
      <c r="M57" s="32">
        <f t="shared" si="38"/>
        <v>0</v>
      </c>
      <c r="N57" s="32">
        <f t="shared" si="38"/>
        <v>0</v>
      </c>
      <c r="O57" s="32">
        <f t="shared" si="38"/>
        <v>0</v>
      </c>
      <c r="P57" s="32">
        <f t="shared" si="38"/>
        <v>0</v>
      </c>
      <c r="Q57" s="32">
        <f t="shared" si="38"/>
        <v>0</v>
      </c>
      <c r="R57" s="32">
        <f t="shared" si="38"/>
        <v>0</v>
      </c>
      <c r="S57" s="32">
        <f t="shared" si="38"/>
        <v>0</v>
      </c>
      <c r="T57" s="32">
        <f t="shared" si="38"/>
        <v>0</v>
      </c>
      <c r="U57" s="32">
        <f t="shared" si="38"/>
        <v>0</v>
      </c>
      <c r="V57" s="32">
        <f t="shared" si="38"/>
        <v>0</v>
      </c>
      <c r="W57" s="32">
        <f t="shared" si="38"/>
        <v>0</v>
      </c>
      <c r="X57" s="32">
        <f t="shared" si="38"/>
        <v>0</v>
      </c>
      <c r="Y57" s="32">
        <f t="shared" si="38"/>
        <v>0</v>
      </c>
      <c r="Z57" s="32">
        <f t="shared" si="38"/>
        <v>0</v>
      </c>
      <c r="AA57" s="32">
        <f t="shared" si="38"/>
        <v>0</v>
      </c>
      <c r="AB57" s="18">
        <f t="shared" si="37"/>
        <v>0</v>
      </c>
      <c r="AC57" s="18">
        <f t="shared" si="37"/>
        <v>0</v>
      </c>
    </row>
    <row r="58" spans="1:29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6"/>
      <c r="AC58" s="6"/>
    </row>
    <row r="59" spans="1:29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AC59" si="39">F60</f>
        <v>0</v>
      </c>
      <c r="G59" s="18">
        <f t="shared" si="39"/>
        <v>0</v>
      </c>
      <c r="H59" s="18">
        <f t="shared" si="39"/>
        <v>0</v>
      </c>
      <c r="I59" s="31">
        <f t="shared" si="3"/>
        <v>0</v>
      </c>
      <c r="J59" s="32">
        <f t="shared" ref="J59:AA59" si="40">J60</f>
        <v>0</v>
      </c>
      <c r="K59" s="32">
        <f t="shared" si="40"/>
        <v>0</v>
      </c>
      <c r="L59" s="32">
        <f t="shared" si="40"/>
        <v>0</v>
      </c>
      <c r="M59" s="32">
        <f t="shared" si="40"/>
        <v>0</v>
      </c>
      <c r="N59" s="32">
        <f t="shared" si="40"/>
        <v>0</v>
      </c>
      <c r="O59" s="32">
        <f t="shared" si="40"/>
        <v>0</v>
      </c>
      <c r="P59" s="32">
        <f t="shared" si="40"/>
        <v>0</v>
      </c>
      <c r="Q59" s="32">
        <f t="shared" si="40"/>
        <v>0</v>
      </c>
      <c r="R59" s="32">
        <f t="shared" si="40"/>
        <v>0</v>
      </c>
      <c r="S59" s="32">
        <f t="shared" si="40"/>
        <v>0</v>
      </c>
      <c r="T59" s="32">
        <f t="shared" si="40"/>
        <v>0</v>
      </c>
      <c r="U59" s="32">
        <f t="shared" si="40"/>
        <v>0</v>
      </c>
      <c r="V59" s="32">
        <f t="shared" si="40"/>
        <v>0</v>
      </c>
      <c r="W59" s="32">
        <f t="shared" si="40"/>
        <v>0</v>
      </c>
      <c r="X59" s="32">
        <f t="shared" si="40"/>
        <v>0</v>
      </c>
      <c r="Y59" s="32">
        <f t="shared" si="40"/>
        <v>0</v>
      </c>
      <c r="Z59" s="32">
        <f t="shared" si="40"/>
        <v>0</v>
      </c>
      <c r="AA59" s="32">
        <f t="shared" si="40"/>
        <v>0</v>
      </c>
      <c r="AB59" s="18">
        <f t="shared" si="39"/>
        <v>0</v>
      </c>
      <c r="AC59" s="18">
        <f t="shared" si="39"/>
        <v>0</v>
      </c>
    </row>
    <row r="60" spans="1:29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AC60" si="41">F61+F63</f>
        <v>0</v>
      </c>
      <c r="G60" s="18">
        <f t="shared" si="41"/>
        <v>0</v>
      </c>
      <c r="H60" s="18">
        <f t="shared" si="41"/>
        <v>0</v>
      </c>
      <c r="I60" s="31">
        <f t="shared" si="3"/>
        <v>0</v>
      </c>
      <c r="J60" s="32">
        <f t="shared" ref="J60:AA60" si="42">J61+J63</f>
        <v>0</v>
      </c>
      <c r="K60" s="32">
        <f t="shared" si="42"/>
        <v>0</v>
      </c>
      <c r="L60" s="32">
        <f t="shared" si="42"/>
        <v>0</v>
      </c>
      <c r="M60" s="32">
        <f t="shared" si="42"/>
        <v>0</v>
      </c>
      <c r="N60" s="32">
        <f t="shared" si="42"/>
        <v>0</v>
      </c>
      <c r="O60" s="32">
        <f t="shared" si="42"/>
        <v>0</v>
      </c>
      <c r="P60" s="32">
        <f t="shared" si="42"/>
        <v>0</v>
      </c>
      <c r="Q60" s="32">
        <f t="shared" si="42"/>
        <v>0</v>
      </c>
      <c r="R60" s="32">
        <f t="shared" si="42"/>
        <v>0</v>
      </c>
      <c r="S60" s="32">
        <f t="shared" si="42"/>
        <v>0</v>
      </c>
      <c r="T60" s="32">
        <f t="shared" si="42"/>
        <v>0</v>
      </c>
      <c r="U60" s="32">
        <f t="shared" si="42"/>
        <v>0</v>
      </c>
      <c r="V60" s="32">
        <f t="shared" si="42"/>
        <v>0</v>
      </c>
      <c r="W60" s="32">
        <f t="shared" si="42"/>
        <v>0</v>
      </c>
      <c r="X60" s="32">
        <f t="shared" si="42"/>
        <v>0</v>
      </c>
      <c r="Y60" s="32">
        <f t="shared" si="42"/>
        <v>0</v>
      </c>
      <c r="Z60" s="32">
        <f t="shared" si="42"/>
        <v>0</v>
      </c>
      <c r="AA60" s="32">
        <f t="shared" si="42"/>
        <v>0</v>
      </c>
      <c r="AB60" s="18">
        <f t="shared" si="41"/>
        <v>0</v>
      </c>
      <c r="AC60" s="18">
        <f t="shared" si="41"/>
        <v>0</v>
      </c>
    </row>
    <row r="61" spans="1:29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AC61" si="43">F62</f>
        <v>0</v>
      </c>
      <c r="G61" s="18">
        <f t="shared" si="43"/>
        <v>0</v>
      </c>
      <c r="H61" s="18">
        <f t="shared" si="43"/>
        <v>0</v>
      </c>
      <c r="I61" s="31">
        <f t="shared" si="3"/>
        <v>0</v>
      </c>
      <c r="J61" s="32">
        <f t="shared" ref="J61:AA61" si="44">J62</f>
        <v>0</v>
      </c>
      <c r="K61" s="32">
        <f t="shared" si="44"/>
        <v>0</v>
      </c>
      <c r="L61" s="32">
        <f t="shared" si="44"/>
        <v>0</v>
      </c>
      <c r="M61" s="32">
        <f t="shared" si="44"/>
        <v>0</v>
      </c>
      <c r="N61" s="32">
        <f t="shared" si="44"/>
        <v>0</v>
      </c>
      <c r="O61" s="32">
        <f t="shared" si="44"/>
        <v>0</v>
      </c>
      <c r="P61" s="32">
        <f t="shared" si="44"/>
        <v>0</v>
      </c>
      <c r="Q61" s="32">
        <f t="shared" si="44"/>
        <v>0</v>
      </c>
      <c r="R61" s="32">
        <f t="shared" si="44"/>
        <v>0</v>
      </c>
      <c r="S61" s="32">
        <f t="shared" si="44"/>
        <v>0</v>
      </c>
      <c r="T61" s="32">
        <f t="shared" si="44"/>
        <v>0</v>
      </c>
      <c r="U61" s="32">
        <f t="shared" si="44"/>
        <v>0</v>
      </c>
      <c r="V61" s="32">
        <f t="shared" si="44"/>
        <v>0</v>
      </c>
      <c r="W61" s="32">
        <f t="shared" si="44"/>
        <v>0</v>
      </c>
      <c r="X61" s="32">
        <f t="shared" si="44"/>
        <v>0</v>
      </c>
      <c r="Y61" s="32">
        <f t="shared" si="44"/>
        <v>0</v>
      </c>
      <c r="Z61" s="32">
        <f t="shared" si="44"/>
        <v>0</v>
      </c>
      <c r="AA61" s="32">
        <f t="shared" si="44"/>
        <v>0</v>
      </c>
      <c r="AB61" s="18">
        <f t="shared" si="43"/>
        <v>0</v>
      </c>
      <c r="AC61" s="18">
        <f t="shared" si="43"/>
        <v>0</v>
      </c>
    </row>
    <row r="62" spans="1:29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6"/>
      <c r="AC62" s="6"/>
    </row>
    <row r="63" spans="1:29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18"/>
      <c r="AC63" s="18"/>
    </row>
    <row r="64" spans="1:29" s="2" customFormat="1" ht="21.75" x14ac:dyDescent="0.65">
      <c r="A64" s="65" t="s">
        <v>112</v>
      </c>
      <c r="B64" s="65"/>
      <c r="C64" s="65"/>
      <c r="D64" s="65"/>
      <c r="E64" s="17" t="s">
        <v>90</v>
      </c>
      <c r="F64" s="18">
        <f t="shared" ref="F64:AC64" si="45">F65+F71</f>
        <v>0</v>
      </c>
      <c r="G64" s="18">
        <f t="shared" si="45"/>
        <v>0</v>
      </c>
      <c r="H64" s="18">
        <f t="shared" si="45"/>
        <v>0</v>
      </c>
      <c r="I64" s="31">
        <f t="shared" si="3"/>
        <v>0</v>
      </c>
      <c r="J64" s="32">
        <f t="shared" ref="J64:AA64" si="46">J65+J71</f>
        <v>0</v>
      </c>
      <c r="K64" s="32">
        <f t="shared" si="46"/>
        <v>0</v>
      </c>
      <c r="L64" s="32">
        <f t="shared" si="46"/>
        <v>0</v>
      </c>
      <c r="M64" s="32">
        <f t="shared" si="46"/>
        <v>0</v>
      </c>
      <c r="N64" s="32">
        <f t="shared" si="46"/>
        <v>0</v>
      </c>
      <c r="O64" s="32">
        <f t="shared" si="46"/>
        <v>0</v>
      </c>
      <c r="P64" s="32">
        <f t="shared" si="46"/>
        <v>0</v>
      </c>
      <c r="Q64" s="32">
        <f t="shared" si="46"/>
        <v>0</v>
      </c>
      <c r="R64" s="32">
        <f t="shared" si="46"/>
        <v>0</v>
      </c>
      <c r="S64" s="32">
        <f t="shared" si="46"/>
        <v>0</v>
      </c>
      <c r="T64" s="32">
        <f t="shared" si="46"/>
        <v>0</v>
      </c>
      <c r="U64" s="32">
        <f t="shared" si="46"/>
        <v>0</v>
      </c>
      <c r="V64" s="32">
        <f t="shared" si="46"/>
        <v>0</v>
      </c>
      <c r="W64" s="32">
        <f t="shared" si="46"/>
        <v>0</v>
      </c>
      <c r="X64" s="32">
        <f t="shared" si="46"/>
        <v>0</v>
      </c>
      <c r="Y64" s="32">
        <f t="shared" si="46"/>
        <v>0</v>
      </c>
      <c r="Z64" s="32">
        <f t="shared" si="46"/>
        <v>0</v>
      </c>
      <c r="AA64" s="32">
        <f t="shared" si="46"/>
        <v>0</v>
      </c>
      <c r="AB64" s="18">
        <f t="shared" si="45"/>
        <v>0</v>
      </c>
      <c r="AC64" s="18">
        <f t="shared" si="45"/>
        <v>0</v>
      </c>
    </row>
    <row r="65" spans="1:29" s="2" customFormat="1" ht="21.75" x14ac:dyDescent="0.65">
      <c r="A65" s="65" t="s">
        <v>5</v>
      </c>
      <c r="B65" s="65"/>
      <c r="C65" s="65"/>
      <c r="D65" s="65"/>
      <c r="E65" s="17" t="s">
        <v>57</v>
      </c>
      <c r="F65" s="18">
        <f t="shared" ref="F65:AC65" si="47">F66+F69</f>
        <v>0</v>
      </c>
      <c r="G65" s="18">
        <f t="shared" si="47"/>
        <v>0</v>
      </c>
      <c r="H65" s="18">
        <f t="shared" si="47"/>
        <v>0</v>
      </c>
      <c r="I65" s="31">
        <f t="shared" si="3"/>
        <v>0</v>
      </c>
      <c r="J65" s="32">
        <f t="shared" ref="J65:AA65" si="48">J66+J69</f>
        <v>0</v>
      </c>
      <c r="K65" s="32">
        <f t="shared" si="48"/>
        <v>0</v>
      </c>
      <c r="L65" s="32">
        <f t="shared" si="48"/>
        <v>0</v>
      </c>
      <c r="M65" s="32">
        <f t="shared" si="48"/>
        <v>0</v>
      </c>
      <c r="N65" s="32">
        <f t="shared" si="48"/>
        <v>0</v>
      </c>
      <c r="O65" s="32">
        <f t="shared" si="48"/>
        <v>0</v>
      </c>
      <c r="P65" s="32">
        <f t="shared" si="48"/>
        <v>0</v>
      </c>
      <c r="Q65" s="32">
        <f t="shared" si="48"/>
        <v>0</v>
      </c>
      <c r="R65" s="32">
        <f t="shared" si="48"/>
        <v>0</v>
      </c>
      <c r="S65" s="32">
        <f t="shared" si="48"/>
        <v>0</v>
      </c>
      <c r="T65" s="32">
        <f t="shared" si="48"/>
        <v>0</v>
      </c>
      <c r="U65" s="32">
        <f t="shared" si="48"/>
        <v>0</v>
      </c>
      <c r="V65" s="32">
        <f t="shared" si="48"/>
        <v>0</v>
      </c>
      <c r="W65" s="32">
        <f t="shared" si="48"/>
        <v>0</v>
      </c>
      <c r="X65" s="32">
        <f t="shared" si="48"/>
        <v>0</v>
      </c>
      <c r="Y65" s="32">
        <f t="shared" si="48"/>
        <v>0</v>
      </c>
      <c r="Z65" s="32">
        <f t="shared" si="48"/>
        <v>0</v>
      </c>
      <c r="AA65" s="32">
        <f t="shared" si="48"/>
        <v>0</v>
      </c>
      <c r="AB65" s="18">
        <f t="shared" si="47"/>
        <v>0</v>
      </c>
      <c r="AC65" s="18">
        <f t="shared" si="47"/>
        <v>0</v>
      </c>
    </row>
    <row r="66" spans="1:29" s="2" customFormat="1" ht="21.75" x14ac:dyDescent="0.65">
      <c r="A66" s="65" t="s">
        <v>49</v>
      </c>
      <c r="B66" s="65"/>
      <c r="C66" s="65"/>
      <c r="D66" s="65"/>
      <c r="E66" s="17" t="s">
        <v>91</v>
      </c>
      <c r="F66" s="18">
        <f t="shared" ref="F66:AC67" si="49">F67</f>
        <v>0</v>
      </c>
      <c r="G66" s="18">
        <f t="shared" si="49"/>
        <v>0</v>
      </c>
      <c r="H66" s="18">
        <f t="shared" si="49"/>
        <v>0</v>
      </c>
      <c r="I66" s="31">
        <f t="shared" si="3"/>
        <v>0</v>
      </c>
      <c r="J66" s="32">
        <f t="shared" ref="J66:AA67" si="50">J67</f>
        <v>0</v>
      </c>
      <c r="K66" s="32">
        <f t="shared" si="50"/>
        <v>0</v>
      </c>
      <c r="L66" s="32">
        <f t="shared" si="50"/>
        <v>0</v>
      </c>
      <c r="M66" s="32">
        <f t="shared" si="50"/>
        <v>0</v>
      </c>
      <c r="N66" s="32">
        <f t="shared" si="50"/>
        <v>0</v>
      </c>
      <c r="O66" s="32">
        <f t="shared" si="50"/>
        <v>0</v>
      </c>
      <c r="P66" s="32">
        <f t="shared" si="50"/>
        <v>0</v>
      </c>
      <c r="Q66" s="32">
        <f t="shared" si="50"/>
        <v>0</v>
      </c>
      <c r="R66" s="32">
        <f t="shared" si="50"/>
        <v>0</v>
      </c>
      <c r="S66" s="32">
        <f t="shared" si="50"/>
        <v>0</v>
      </c>
      <c r="T66" s="32">
        <f t="shared" si="50"/>
        <v>0</v>
      </c>
      <c r="U66" s="32">
        <f t="shared" si="50"/>
        <v>0</v>
      </c>
      <c r="V66" s="32">
        <f t="shared" si="50"/>
        <v>0</v>
      </c>
      <c r="W66" s="32">
        <f t="shared" si="50"/>
        <v>0</v>
      </c>
      <c r="X66" s="32">
        <f t="shared" si="50"/>
        <v>0</v>
      </c>
      <c r="Y66" s="32">
        <f t="shared" si="50"/>
        <v>0</v>
      </c>
      <c r="Z66" s="32">
        <f t="shared" si="50"/>
        <v>0</v>
      </c>
      <c r="AA66" s="32">
        <f t="shared" si="50"/>
        <v>0</v>
      </c>
      <c r="AB66" s="18">
        <f t="shared" si="49"/>
        <v>0</v>
      </c>
      <c r="AC66" s="18">
        <f t="shared" si="49"/>
        <v>0</v>
      </c>
    </row>
    <row r="67" spans="1:29" s="2" customFormat="1" ht="21.75" x14ac:dyDescent="0.65">
      <c r="A67" s="13">
        <v>13</v>
      </c>
      <c r="B67" s="13"/>
      <c r="C67" s="13"/>
      <c r="D67" s="9" t="s">
        <v>94</v>
      </c>
      <c r="E67" s="17" t="s">
        <v>109</v>
      </c>
      <c r="F67" s="18">
        <f t="shared" si="49"/>
        <v>0</v>
      </c>
      <c r="G67" s="18">
        <f t="shared" si="49"/>
        <v>0</v>
      </c>
      <c r="H67" s="18">
        <f t="shared" si="49"/>
        <v>0</v>
      </c>
      <c r="I67" s="31">
        <f t="shared" si="3"/>
        <v>0</v>
      </c>
      <c r="J67" s="32">
        <f t="shared" si="50"/>
        <v>0</v>
      </c>
      <c r="K67" s="32">
        <f t="shared" si="50"/>
        <v>0</v>
      </c>
      <c r="L67" s="32">
        <f t="shared" si="50"/>
        <v>0</v>
      </c>
      <c r="M67" s="32">
        <f t="shared" si="50"/>
        <v>0</v>
      </c>
      <c r="N67" s="32">
        <f t="shared" si="50"/>
        <v>0</v>
      </c>
      <c r="O67" s="32">
        <f t="shared" si="50"/>
        <v>0</v>
      </c>
      <c r="P67" s="32">
        <f t="shared" si="50"/>
        <v>0</v>
      </c>
      <c r="Q67" s="32">
        <f t="shared" si="50"/>
        <v>0</v>
      </c>
      <c r="R67" s="32">
        <f t="shared" si="50"/>
        <v>0</v>
      </c>
      <c r="S67" s="32">
        <f t="shared" si="50"/>
        <v>0</v>
      </c>
      <c r="T67" s="32">
        <f t="shared" si="50"/>
        <v>0</v>
      </c>
      <c r="U67" s="32">
        <f t="shared" si="50"/>
        <v>0</v>
      </c>
      <c r="V67" s="32">
        <f t="shared" si="50"/>
        <v>0</v>
      </c>
      <c r="W67" s="32">
        <f t="shared" si="50"/>
        <v>0</v>
      </c>
      <c r="X67" s="32">
        <f t="shared" si="50"/>
        <v>0</v>
      </c>
      <c r="Y67" s="32">
        <f t="shared" si="50"/>
        <v>0</v>
      </c>
      <c r="Z67" s="32">
        <f t="shared" si="50"/>
        <v>0</v>
      </c>
      <c r="AA67" s="32">
        <f t="shared" si="50"/>
        <v>0</v>
      </c>
      <c r="AB67" s="18">
        <f t="shared" si="49"/>
        <v>0</v>
      </c>
      <c r="AC67" s="18">
        <f t="shared" si="49"/>
        <v>0</v>
      </c>
    </row>
    <row r="68" spans="1:29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6"/>
      <c r="AC68" s="6"/>
    </row>
    <row r="69" spans="1:29" s="2" customFormat="1" ht="21.75" x14ac:dyDescent="0.65">
      <c r="A69" s="65" t="s">
        <v>50</v>
      </c>
      <c r="B69" s="65"/>
      <c r="C69" s="65"/>
      <c r="D69" s="65"/>
      <c r="E69" s="17" t="s">
        <v>104</v>
      </c>
      <c r="F69" s="18">
        <f t="shared" ref="F69:AC69" si="51">F70</f>
        <v>0</v>
      </c>
      <c r="G69" s="18">
        <f t="shared" si="51"/>
        <v>0</v>
      </c>
      <c r="H69" s="18">
        <f t="shared" si="51"/>
        <v>0</v>
      </c>
      <c r="I69" s="31">
        <f t="shared" si="3"/>
        <v>0</v>
      </c>
      <c r="J69" s="32">
        <f t="shared" ref="J69:AA69" si="52">J70</f>
        <v>0</v>
      </c>
      <c r="K69" s="32">
        <f t="shared" si="52"/>
        <v>0</v>
      </c>
      <c r="L69" s="32">
        <f t="shared" si="52"/>
        <v>0</v>
      </c>
      <c r="M69" s="32">
        <f t="shared" si="52"/>
        <v>0</v>
      </c>
      <c r="N69" s="32">
        <f t="shared" si="52"/>
        <v>0</v>
      </c>
      <c r="O69" s="32">
        <f t="shared" si="52"/>
        <v>0</v>
      </c>
      <c r="P69" s="32">
        <f t="shared" si="52"/>
        <v>0</v>
      </c>
      <c r="Q69" s="32">
        <f t="shared" si="52"/>
        <v>0</v>
      </c>
      <c r="R69" s="32">
        <f t="shared" si="52"/>
        <v>0</v>
      </c>
      <c r="S69" s="32">
        <f t="shared" si="52"/>
        <v>0</v>
      </c>
      <c r="T69" s="32">
        <f t="shared" si="52"/>
        <v>0</v>
      </c>
      <c r="U69" s="32">
        <f t="shared" si="52"/>
        <v>0</v>
      </c>
      <c r="V69" s="32">
        <f t="shared" si="52"/>
        <v>0</v>
      </c>
      <c r="W69" s="32">
        <f t="shared" si="52"/>
        <v>0</v>
      </c>
      <c r="X69" s="32">
        <f t="shared" si="52"/>
        <v>0</v>
      </c>
      <c r="Y69" s="32">
        <f t="shared" si="52"/>
        <v>0</v>
      </c>
      <c r="Z69" s="32">
        <f t="shared" si="52"/>
        <v>0</v>
      </c>
      <c r="AA69" s="32">
        <f t="shared" si="52"/>
        <v>0</v>
      </c>
      <c r="AB69" s="18">
        <f t="shared" si="51"/>
        <v>0</v>
      </c>
      <c r="AC69" s="18">
        <f t="shared" si="51"/>
        <v>0</v>
      </c>
    </row>
    <row r="70" spans="1:29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6"/>
      <c r="AC70" s="6"/>
    </row>
    <row r="71" spans="1:29" s="2" customFormat="1" ht="21.75" x14ac:dyDescent="0.65">
      <c r="A71" s="65" t="s">
        <v>45</v>
      </c>
      <c r="B71" s="65"/>
      <c r="C71" s="65"/>
      <c r="D71" s="65"/>
      <c r="E71" s="17" t="s">
        <v>97</v>
      </c>
      <c r="F71" s="18">
        <f t="shared" ref="F71:AC71" si="53">F72</f>
        <v>0</v>
      </c>
      <c r="G71" s="18">
        <f t="shared" si="53"/>
        <v>0</v>
      </c>
      <c r="H71" s="18">
        <f t="shared" si="53"/>
        <v>0</v>
      </c>
      <c r="I71" s="31">
        <f t="shared" si="3"/>
        <v>0</v>
      </c>
      <c r="J71" s="32">
        <f t="shared" ref="J71:AA71" si="54">J72</f>
        <v>0</v>
      </c>
      <c r="K71" s="32">
        <f t="shared" si="54"/>
        <v>0</v>
      </c>
      <c r="L71" s="32">
        <f t="shared" si="54"/>
        <v>0</v>
      </c>
      <c r="M71" s="32">
        <f t="shared" si="54"/>
        <v>0</v>
      </c>
      <c r="N71" s="32">
        <f t="shared" si="54"/>
        <v>0</v>
      </c>
      <c r="O71" s="32">
        <f t="shared" si="54"/>
        <v>0</v>
      </c>
      <c r="P71" s="32">
        <f t="shared" si="54"/>
        <v>0</v>
      </c>
      <c r="Q71" s="32">
        <f t="shared" si="54"/>
        <v>0</v>
      </c>
      <c r="R71" s="32">
        <f t="shared" si="54"/>
        <v>0</v>
      </c>
      <c r="S71" s="32">
        <f t="shared" si="54"/>
        <v>0</v>
      </c>
      <c r="T71" s="32">
        <f t="shared" si="54"/>
        <v>0</v>
      </c>
      <c r="U71" s="32">
        <f t="shared" si="54"/>
        <v>0</v>
      </c>
      <c r="V71" s="32">
        <f t="shared" si="54"/>
        <v>0</v>
      </c>
      <c r="W71" s="32">
        <f t="shared" si="54"/>
        <v>0</v>
      </c>
      <c r="X71" s="32">
        <f t="shared" si="54"/>
        <v>0</v>
      </c>
      <c r="Y71" s="32">
        <f t="shared" si="54"/>
        <v>0</v>
      </c>
      <c r="Z71" s="32">
        <f t="shared" si="54"/>
        <v>0</v>
      </c>
      <c r="AA71" s="32">
        <f t="shared" si="54"/>
        <v>0</v>
      </c>
      <c r="AB71" s="18">
        <f t="shared" si="53"/>
        <v>0</v>
      </c>
      <c r="AC71" s="18">
        <f t="shared" si="53"/>
        <v>0</v>
      </c>
    </row>
    <row r="72" spans="1:29" s="2" customFormat="1" ht="21.75" x14ac:dyDescent="0.65">
      <c r="A72" s="65" t="s">
        <v>46</v>
      </c>
      <c r="B72" s="65"/>
      <c r="C72" s="65"/>
      <c r="D72" s="65"/>
      <c r="E72" s="17" t="s">
        <v>105</v>
      </c>
      <c r="F72" s="18"/>
      <c r="G72" s="18"/>
      <c r="H72" s="18"/>
      <c r="I72" s="31">
        <f t="shared" ref="I72" si="55">SUM(J72:AA72)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18"/>
      <c r="AC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Z72"/>
  <sheetViews>
    <sheetView zoomScaleNormal="100" zoomScalePageLayoutView="80" workbookViewId="0">
      <pane xSplit="5" ySplit="10" topLeftCell="F50" activePane="bottomRight" state="frozen"/>
      <selection activeCell="E61" sqref="E61"/>
      <selection pane="topRight" activeCell="E61" sqref="E61"/>
      <selection pane="bottomLeft" activeCell="E61" sqref="E61"/>
      <selection pane="bottomRight" activeCell="A8" sqref="A8:D8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13.28515625" customWidth="1"/>
    <col min="9" max="9" width="13.42578125" style="26" bestFit="1" customWidth="1"/>
    <col min="10" max="24" width="11.28515625" style="26" hidden="1" customWidth="1" outlineLevel="1"/>
    <col min="25" max="25" width="12" customWidth="1" collapsed="1"/>
    <col min="26" max="26" width="12" customWidth="1"/>
  </cols>
  <sheetData>
    <row r="1" spans="1:26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19.5" x14ac:dyDescent="0.55000000000000004">
      <c r="A3" s="21" t="s">
        <v>138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6" ht="24.75" x14ac:dyDescent="0.75">
      <c r="A4" s="3" t="s">
        <v>139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6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6" ht="105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201</v>
      </c>
      <c r="L6" s="28" t="s">
        <v>202</v>
      </c>
      <c r="M6" s="28" t="s">
        <v>203</v>
      </c>
      <c r="N6" s="28" t="s">
        <v>204</v>
      </c>
      <c r="O6" s="28" t="s">
        <v>205</v>
      </c>
      <c r="P6" s="28" t="s">
        <v>206</v>
      </c>
      <c r="Q6" s="28" t="s">
        <v>207</v>
      </c>
      <c r="R6" s="28" t="s">
        <v>208</v>
      </c>
      <c r="S6" s="28" t="s">
        <v>209</v>
      </c>
      <c r="T6" s="28" t="s">
        <v>210</v>
      </c>
      <c r="U6" s="28" t="s">
        <v>211</v>
      </c>
      <c r="V6" s="28" t="s">
        <v>212</v>
      </c>
      <c r="W6" s="28" t="s">
        <v>213</v>
      </c>
      <c r="X6" s="28" t="s">
        <v>214</v>
      </c>
      <c r="Y6" s="16">
        <v>2013</v>
      </c>
      <c r="Z6" s="16">
        <v>2014</v>
      </c>
    </row>
    <row r="7" spans="1:26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Z7" si="0">F8+F64</f>
        <v>7572</v>
      </c>
      <c r="G7" s="18">
        <f t="shared" si="0"/>
        <v>11201</v>
      </c>
      <c r="H7" s="18">
        <f t="shared" si="0"/>
        <v>12512</v>
      </c>
      <c r="I7" s="31">
        <f>SUM(J7:X7)</f>
        <v>14443</v>
      </c>
      <c r="J7" s="32">
        <f t="shared" ref="J7:X7" si="1">J8+J64</f>
        <v>9973.3999999999978</v>
      </c>
      <c r="K7" s="32">
        <f t="shared" si="1"/>
        <v>908</v>
      </c>
      <c r="L7" s="32">
        <f t="shared" si="1"/>
        <v>278.60000000000002</v>
      </c>
      <c r="M7" s="32">
        <f t="shared" si="1"/>
        <v>250</v>
      </c>
      <c r="N7" s="32">
        <f t="shared" si="1"/>
        <v>303.39999999999998</v>
      </c>
      <c r="O7" s="32">
        <f t="shared" si="1"/>
        <v>279.7</v>
      </c>
      <c r="P7" s="32">
        <f t="shared" si="1"/>
        <v>309.39999999999998</v>
      </c>
      <c r="Q7" s="32">
        <f t="shared" si="1"/>
        <v>269.70000000000005</v>
      </c>
      <c r="R7" s="32">
        <f t="shared" si="1"/>
        <v>291.5</v>
      </c>
      <c r="S7" s="32">
        <f t="shared" si="1"/>
        <v>288.3</v>
      </c>
      <c r="T7" s="32">
        <f t="shared" si="1"/>
        <v>257.10000000000002</v>
      </c>
      <c r="U7" s="32">
        <f t="shared" si="1"/>
        <v>272.2</v>
      </c>
      <c r="V7" s="32">
        <f t="shared" si="1"/>
        <v>271.60000000000002</v>
      </c>
      <c r="W7" s="32">
        <f t="shared" si="1"/>
        <v>248.2</v>
      </c>
      <c r="X7" s="32">
        <f t="shared" si="1"/>
        <v>241.9</v>
      </c>
      <c r="Y7" s="18">
        <f t="shared" si="0"/>
        <v>14717</v>
      </c>
      <c r="Z7" s="18">
        <f t="shared" si="0"/>
        <v>19272</v>
      </c>
    </row>
    <row r="8" spans="1:26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Z8" si="2">F9+F59</f>
        <v>7572</v>
      </c>
      <c r="G8" s="18">
        <f t="shared" si="2"/>
        <v>11201</v>
      </c>
      <c r="H8" s="18">
        <f t="shared" si="2"/>
        <v>12512</v>
      </c>
      <c r="I8" s="31">
        <f t="shared" ref="I8:I71" si="3">SUM(J8:X8)</f>
        <v>14443</v>
      </c>
      <c r="J8" s="32">
        <f t="shared" ref="J8:X8" si="4">J9+J59</f>
        <v>9973.3999999999978</v>
      </c>
      <c r="K8" s="32">
        <f t="shared" si="4"/>
        <v>908</v>
      </c>
      <c r="L8" s="32">
        <f t="shared" si="4"/>
        <v>278.60000000000002</v>
      </c>
      <c r="M8" s="32">
        <f t="shared" si="4"/>
        <v>250</v>
      </c>
      <c r="N8" s="32">
        <f t="shared" si="4"/>
        <v>303.39999999999998</v>
      </c>
      <c r="O8" s="32">
        <f t="shared" si="4"/>
        <v>279.7</v>
      </c>
      <c r="P8" s="32">
        <f t="shared" si="4"/>
        <v>309.39999999999998</v>
      </c>
      <c r="Q8" s="32">
        <f t="shared" si="4"/>
        <v>269.70000000000005</v>
      </c>
      <c r="R8" s="32">
        <f t="shared" si="4"/>
        <v>291.5</v>
      </c>
      <c r="S8" s="32">
        <f t="shared" si="4"/>
        <v>288.3</v>
      </c>
      <c r="T8" s="32">
        <f t="shared" si="4"/>
        <v>257.10000000000002</v>
      </c>
      <c r="U8" s="32">
        <f t="shared" si="4"/>
        <v>272.2</v>
      </c>
      <c r="V8" s="32">
        <f t="shared" si="4"/>
        <v>271.60000000000002</v>
      </c>
      <c r="W8" s="32">
        <f t="shared" si="4"/>
        <v>248.2</v>
      </c>
      <c r="X8" s="32">
        <f t="shared" si="4"/>
        <v>241.9</v>
      </c>
      <c r="Y8" s="18">
        <f t="shared" si="2"/>
        <v>14717</v>
      </c>
      <c r="Z8" s="18">
        <f t="shared" si="2"/>
        <v>19272</v>
      </c>
    </row>
    <row r="9" spans="1:26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Z9" si="5">F10+F28</f>
        <v>7572</v>
      </c>
      <c r="G9" s="18">
        <f t="shared" si="5"/>
        <v>11201</v>
      </c>
      <c r="H9" s="18">
        <f t="shared" si="5"/>
        <v>12512</v>
      </c>
      <c r="I9" s="31">
        <f t="shared" si="3"/>
        <v>14443</v>
      </c>
      <c r="J9" s="32">
        <f t="shared" ref="J9:X9" si="6">J10+J28</f>
        <v>9973.3999999999978</v>
      </c>
      <c r="K9" s="32">
        <f t="shared" si="6"/>
        <v>908</v>
      </c>
      <c r="L9" s="32">
        <f t="shared" si="6"/>
        <v>278.60000000000002</v>
      </c>
      <c r="M9" s="32">
        <f t="shared" si="6"/>
        <v>250</v>
      </c>
      <c r="N9" s="32">
        <f t="shared" si="6"/>
        <v>303.39999999999998</v>
      </c>
      <c r="O9" s="32">
        <f t="shared" si="6"/>
        <v>279.7</v>
      </c>
      <c r="P9" s="32">
        <f t="shared" si="6"/>
        <v>309.39999999999998</v>
      </c>
      <c r="Q9" s="32">
        <f t="shared" si="6"/>
        <v>269.70000000000005</v>
      </c>
      <c r="R9" s="32">
        <f t="shared" si="6"/>
        <v>291.5</v>
      </c>
      <c r="S9" s="32">
        <f t="shared" si="6"/>
        <v>288.3</v>
      </c>
      <c r="T9" s="32">
        <f t="shared" si="6"/>
        <v>257.10000000000002</v>
      </c>
      <c r="U9" s="32">
        <f t="shared" si="6"/>
        <v>272.2</v>
      </c>
      <c r="V9" s="32">
        <f t="shared" si="6"/>
        <v>271.60000000000002</v>
      </c>
      <c r="W9" s="32">
        <f t="shared" si="6"/>
        <v>248.2</v>
      </c>
      <c r="X9" s="32">
        <f t="shared" si="6"/>
        <v>241.9</v>
      </c>
      <c r="Y9" s="18">
        <f t="shared" si="5"/>
        <v>14717</v>
      </c>
      <c r="Z9" s="18">
        <f t="shared" si="5"/>
        <v>19272</v>
      </c>
    </row>
    <row r="10" spans="1:26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Z10" si="7">F11</f>
        <v>4022</v>
      </c>
      <c r="G10" s="18">
        <f t="shared" si="7"/>
        <v>3824</v>
      </c>
      <c r="H10" s="18">
        <f t="shared" si="7"/>
        <v>5158</v>
      </c>
      <c r="I10" s="31">
        <f t="shared" si="3"/>
        <v>6531</v>
      </c>
      <c r="J10" s="32">
        <f t="shared" ref="J10:X10" si="8">J11</f>
        <v>4512.9299999999994</v>
      </c>
      <c r="K10" s="32">
        <f t="shared" si="8"/>
        <v>410.82000000000005</v>
      </c>
      <c r="L10" s="32">
        <f t="shared" si="8"/>
        <v>126.04999999999998</v>
      </c>
      <c r="M10" s="32">
        <f t="shared" si="8"/>
        <v>112.99000000000001</v>
      </c>
      <c r="N10" s="32">
        <f t="shared" si="8"/>
        <v>137.16</v>
      </c>
      <c r="O10" s="32">
        <f t="shared" si="8"/>
        <v>126.68000000000002</v>
      </c>
      <c r="P10" s="32">
        <f t="shared" si="8"/>
        <v>139.75</v>
      </c>
      <c r="Q10" s="32">
        <f t="shared" si="8"/>
        <v>121.47</v>
      </c>
      <c r="R10" s="32">
        <f t="shared" si="8"/>
        <v>131.91</v>
      </c>
      <c r="S10" s="32">
        <f t="shared" si="8"/>
        <v>130.62</v>
      </c>
      <c r="T10" s="32">
        <f t="shared" si="8"/>
        <v>115.6</v>
      </c>
      <c r="U10" s="32">
        <f t="shared" si="8"/>
        <v>122.14</v>
      </c>
      <c r="V10" s="32">
        <f t="shared" si="8"/>
        <v>122.14</v>
      </c>
      <c r="W10" s="32">
        <f t="shared" si="8"/>
        <v>112.33</v>
      </c>
      <c r="X10" s="32">
        <f t="shared" si="8"/>
        <v>108.41</v>
      </c>
      <c r="Y10" s="18">
        <f t="shared" si="7"/>
        <v>8068</v>
      </c>
      <c r="Z10" s="18">
        <f t="shared" si="7"/>
        <v>12580</v>
      </c>
    </row>
    <row r="11" spans="1:26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9">F12+F16+F18+F21+F25</f>
        <v>4022</v>
      </c>
      <c r="G11" s="18">
        <f t="shared" ref="G11" si="10">G12+G16+G18+G21+G25</f>
        <v>3824</v>
      </c>
      <c r="H11" s="18">
        <f t="shared" ref="H11" si="11">H12+H16+H18+H21+H25</f>
        <v>5158</v>
      </c>
      <c r="I11" s="31">
        <f t="shared" si="3"/>
        <v>6531</v>
      </c>
      <c r="J11" s="32">
        <f t="shared" ref="J11" si="12">J12+J16+J18+J21+J25</f>
        <v>4512.9299999999994</v>
      </c>
      <c r="K11" s="32">
        <f t="shared" ref="K11:X11" si="13">K12+K16+K18+K21+K25</f>
        <v>410.82000000000005</v>
      </c>
      <c r="L11" s="32">
        <f t="shared" si="13"/>
        <v>126.04999999999998</v>
      </c>
      <c r="M11" s="32">
        <f t="shared" si="13"/>
        <v>112.99000000000001</v>
      </c>
      <c r="N11" s="32">
        <f t="shared" si="13"/>
        <v>137.16</v>
      </c>
      <c r="O11" s="32">
        <f t="shared" si="13"/>
        <v>126.68000000000002</v>
      </c>
      <c r="P11" s="32">
        <f t="shared" si="13"/>
        <v>139.75</v>
      </c>
      <c r="Q11" s="32">
        <f t="shared" si="13"/>
        <v>121.47</v>
      </c>
      <c r="R11" s="32">
        <f t="shared" si="13"/>
        <v>131.91</v>
      </c>
      <c r="S11" s="32">
        <f t="shared" si="13"/>
        <v>130.62</v>
      </c>
      <c r="T11" s="32">
        <f t="shared" si="13"/>
        <v>115.6</v>
      </c>
      <c r="U11" s="32">
        <f t="shared" si="13"/>
        <v>122.14</v>
      </c>
      <c r="V11" s="32">
        <f t="shared" si="13"/>
        <v>122.14</v>
      </c>
      <c r="W11" s="32">
        <f t="shared" si="13"/>
        <v>112.33</v>
      </c>
      <c r="X11" s="32">
        <f t="shared" si="13"/>
        <v>108.41</v>
      </c>
      <c r="Y11" s="18">
        <f t="shared" ref="Y11" si="14">Y12+Y16+Y18+Y21+Y25</f>
        <v>8068</v>
      </c>
      <c r="Z11" s="18">
        <f t="shared" ref="Z11" si="15">Z12+Z16+Z18+Z21+Z25</f>
        <v>12580</v>
      </c>
    </row>
    <row r="12" spans="1:26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Z12" si="16">SUM(F13:F15)</f>
        <v>1817</v>
      </c>
      <c r="G12" s="6">
        <f t="shared" si="16"/>
        <v>1388</v>
      </c>
      <c r="H12" s="6">
        <f t="shared" si="16"/>
        <v>1783</v>
      </c>
      <c r="I12" s="31">
        <f t="shared" si="3"/>
        <v>1680.0000000000005</v>
      </c>
      <c r="J12" s="33">
        <f t="shared" ref="J12:X12" si="17">SUM(J13:J15)</f>
        <v>1160.8800000000001</v>
      </c>
      <c r="K12" s="33">
        <f t="shared" si="17"/>
        <v>105.68</v>
      </c>
      <c r="L12" s="33">
        <f t="shared" si="17"/>
        <v>32.43</v>
      </c>
      <c r="M12" s="33">
        <f t="shared" si="17"/>
        <v>29.07</v>
      </c>
      <c r="N12" s="33">
        <f t="shared" si="17"/>
        <v>35.28</v>
      </c>
      <c r="O12" s="33">
        <f t="shared" si="17"/>
        <v>32.58</v>
      </c>
      <c r="P12" s="33">
        <f t="shared" si="17"/>
        <v>35.94</v>
      </c>
      <c r="Q12" s="33">
        <f t="shared" si="17"/>
        <v>31.24</v>
      </c>
      <c r="R12" s="33">
        <f t="shared" si="17"/>
        <v>33.93</v>
      </c>
      <c r="S12" s="33">
        <f t="shared" si="17"/>
        <v>33.6</v>
      </c>
      <c r="T12" s="33">
        <f t="shared" si="17"/>
        <v>29.740000000000002</v>
      </c>
      <c r="U12" s="33">
        <f t="shared" si="17"/>
        <v>31.419999999999998</v>
      </c>
      <c r="V12" s="33">
        <f t="shared" si="17"/>
        <v>31.419999999999998</v>
      </c>
      <c r="W12" s="33">
        <f t="shared" si="17"/>
        <v>28.9</v>
      </c>
      <c r="X12" s="33">
        <f t="shared" si="17"/>
        <v>27.89</v>
      </c>
      <c r="Y12" s="6">
        <f t="shared" si="16"/>
        <v>1875</v>
      </c>
      <c r="Z12" s="6">
        <f t="shared" si="16"/>
        <v>2813</v>
      </c>
    </row>
    <row r="13" spans="1:26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1800</v>
      </c>
      <c r="G13" s="6">
        <v>1370</v>
      </c>
      <c r="H13" s="6">
        <v>1750</v>
      </c>
      <c r="I13" s="31">
        <f t="shared" si="3"/>
        <v>1650</v>
      </c>
      <c r="J13" s="33">
        <v>1140.1500000000001</v>
      </c>
      <c r="K13" s="33">
        <v>103.79</v>
      </c>
      <c r="L13" s="33">
        <v>31.85</v>
      </c>
      <c r="M13" s="33">
        <v>28.55</v>
      </c>
      <c r="N13" s="33">
        <v>34.65</v>
      </c>
      <c r="O13" s="33">
        <v>32</v>
      </c>
      <c r="P13" s="33">
        <v>35.299999999999997</v>
      </c>
      <c r="Q13" s="33">
        <v>30.68</v>
      </c>
      <c r="R13" s="33">
        <v>33.33</v>
      </c>
      <c r="S13" s="33">
        <v>33</v>
      </c>
      <c r="T13" s="33">
        <v>29.21</v>
      </c>
      <c r="U13" s="33">
        <v>30.86</v>
      </c>
      <c r="V13" s="33">
        <v>30.86</v>
      </c>
      <c r="W13" s="33">
        <v>28.38</v>
      </c>
      <c r="X13" s="33">
        <v>27.39</v>
      </c>
      <c r="Y13" s="6">
        <v>1850</v>
      </c>
      <c r="Z13" s="6">
        <v>2780</v>
      </c>
    </row>
    <row r="14" spans="1:26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6"/>
      <c r="Z14" s="6"/>
    </row>
    <row r="15" spans="1:26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17</v>
      </c>
      <c r="G15" s="6">
        <v>18</v>
      </c>
      <c r="H15" s="6">
        <v>33</v>
      </c>
      <c r="I15" s="31">
        <f t="shared" si="3"/>
        <v>29.999999999999996</v>
      </c>
      <c r="J15" s="33">
        <v>20.73</v>
      </c>
      <c r="K15" s="33">
        <v>1.89</v>
      </c>
      <c r="L15" s="33">
        <v>0.57999999999999996</v>
      </c>
      <c r="M15" s="33">
        <v>0.52</v>
      </c>
      <c r="N15" s="33">
        <v>0.63</v>
      </c>
      <c r="O15" s="33">
        <v>0.57999999999999996</v>
      </c>
      <c r="P15" s="33">
        <v>0.64</v>
      </c>
      <c r="Q15" s="33">
        <v>0.56000000000000005</v>
      </c>
      <c r="R15" s="33">
        <v>0.6</v>
      </c>
      <c r="S15" s="33">
        <v>0.6</v>
      </c>
      <c r="T15" s="33">
        <v>0.53</v>
      </c>
      <c r="U15" s="33">
        <v>0.56000000000000005</v>
      </c>
      <c r="V15" s="33">
        <v>0.56000000000000005</v>
      </c>
      <c r="W15" s="33">
        <v>0.52</v>
      </c>
      <c r="X15" s="33">
        <v>0.5</v>
      </c>
      <c r="Y15" s="6">
        <v>25</v>
      </c>
      <c r="Z15" s="6">
        <v>33</v>
      </c>
    </row>
    <row r="16" spans="1:26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Z16" si="18">F17</f>
        <v>55</v>
      </c>
      <c r="G16" s="6">
        <f t="shared" si="18"/>
        <v>58</v>
      </c>
      <c r="H16" s="6">
        <f t="shared" si="18"/>
        <v>120</v>
      </c>
      <c r="I16" s="31">
        <f t="shared" si="3"/>
        <v>96</v>
      </c>
      <c r="J16" s="33">
        <f t="shared" ref="J16:X16" si="19">J17</f>
        <v>66.34</v>
      </c>
      <c r="K16" s="33">
        <f t="shared" si="19"/>
        <v>6.04</v>
      </c>
      <c r="L16" s="33">
        <f t="shared" si="19"/>
        <v>1.85</v>
      </c>
      <c r="M16" s="33">
        <f t="shared" si="19"/>
        <v>1.66</v>
      </c>
      <c r="N16" s="33">
        <f t="shared" si="19"/>
        <v>2.02</v>
      </c>
      <c r="O16" s="33">
        <f t="shared" si="19"/>
        <v>1.85</v>
      </c>
      <c r="P16" s="33">
        <f t="shared" si="19"/>
        <v>2.0499999999999998</v>
      </c>
      <c r="Q16" s="33">
        <f t="shared" si="19"/>
        <v>1.79</v>
      </c>
      <c r="R16" s="33">
        <f t="shared" si="19"/>
        <v>1.94</v>
      </c>
      <c r="S16" s="33">
        <f t="shared" si="19"/>
        <v>1.92</v>
      </c>
      <c r="T16" s="33">
        <f t="shared" si="19"/>
        <v>1.7</v>
      </c>
      <c r="U16" s="33">
        <f t="shared" si="19"/>
        <v>1.8</v>
      </c>
      <c r="V16" s="33">
        <f t="shared" si="19"/>
        <v>1.8</v>
      </c>
      <c r="W16" s="33">
        <f t="shared" si="19"/>
        <v>1.65</v>
      </c>
      <c r="X16" s="33">
        <f t="shared" si="19"/>
        <v>1.59</v>
      </c>
      <c r="Y16" s="6">
        <f t="shared" si="18"/>
        <v>130</v>
      </c>
      <c r="Z16" s="6">
        <f t="shared" si="18"/>
        <v>187</v>
      </c>
    </row>
    <row r="17" spans="1:26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55</v>
      </c>
      <c r="G17" s="6">
        <v>58</v>
      </c>
      <c r="H17" s="6">
        <v>120</v>
      </c>
      <c r="I17" s="31">
        <f t="shared" si="3"/>
        <v>96</v>
      </c>
      <c r="J17" s="33">
        <v>66.34</v>
      </c>
      <c r="K17" s="33">
        <v>6.04</v>
      </c>
      <c r="L17" s="33">
        <v>1.85</v>
      </c>
      <c r="M17" s="33">
        <v>1.66</v>
      </c>
      <c r="N17" s="33">
        <v>2.02</v>
      </c>
      <c r="O17" s="33">
        <v>1.85</v>
      </c>
      <c r="P17" s="33">
        <v>2.0499999999999998</v>
      </c>
      <c r="Q17" s="33">
        <v>1.79</v>
      </c>
      <c r="R17" s="33">
        <v>1.94</v>
      </c>
      <c r="S17" s="33">
        <v>1.92</v>
      </c>
      <c r="T17" s="33">
        <v>1.7</v>
      </c>
      <c r="U17" s="33">
        <v>1.8</v>
      </c>
      <c r="V17" s="33">
        <v>1.8</v>
      </c>
      <c r="W17" s="33">
        <v>1.65</v>
      </c>
      <c r="X17" s="33">
        <v>1.59</v>
      </c>
      <c r="Y17" s="6">
        <v>130</v>
      </c>
      <c r="Z17" s="6">
        <v>187</v>
      </c>
    </row>
    <row r="18" spans="1:26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Z18" si="20">SUM(F19:F20)</f>
        <v>107</v>
      </c>
      <c r="G18" s="6">
        <f t="shared" si="20"/>
        <v>133</v>
      </c>
      <c r="H18" s="6">
        <f t="shared" si="20"/>
        <v>145</v>
      </c>
      <c r="I18" s="31">
        <f t="shared" si="3"/>
        <v>164.99999999999997</v>
      </c>
      <c r="J18" s="33">
        <f t="shared" ref="J18:X18" si="21">SUM(J19:J20)</f>
        <v>114.02</v>
      </c>
      <c r="K18" s="33">
        <f t="shared" si="21"/>
        <v>10.379999999999999</v>
      </c>
      <c r="L18" s="33">
        <f t="shared" si="21"/>
        <v>3.1799999999999997</v>
      </c>
      <c r="M18" s="33">
        <f t="shared" si="21"/>
        <v>2.85</v>
      </c>
      <c r="N18" s="33">
        <f t="shared" si="21"/>
        <v>3.47</v>
      </c>
      <c r="O18" s="33">
        <f t="shared" si="21"/>
        <v>3.2</v>
      </c>
      <c r="P18" s="33">
        <f t="shared" si="21"/>
        <v>3.5300000000000002</v>
      </c>
      <c r="Q18" s="33">
        <f t="shared" si="21"/>
        <v>3.0700000000000003</v>
      </c>
      <c r="R18" s="33">
        <f t="shared" si="21"/>
        <v>3.3200000000000003</v>
      </c>
      <c r="S18" s="33">
        <f t="shared" si="21"/>
        <v>3.3</v>
      </c>
      <c r="T18" s="33">
        <f t="shared" si="21"/>
        <v>2.92</v>
      </c>
      <c r="U18" s="33">
        <f t="shared" si="21"/>
        <v>3.09</v>
      </c>
      <c r="V18" s="33">
        <f t="shared" si="21"/>
        <v>3.09</v>
      </c>
      <c r="W18" s="33">
        <f t="shared" si="21"/>
        <v>2.84</v>
      </c>
      <c r="X18" s="33">
        <f t="shared" si="21"/>
        <v>2.74</v>
      </c>
      <c r="Y18" s="6">
        <f t="shared" si="20"/>
        <v>213</v>
      </c>
      <c r="Z18" s="6">
        <f t="shared" si="20"/>
        <v>325</v>
      </c>
    </row>
    <row r="19" spans="1:26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35</v>
      </c>
      <c r="G19" s="6">
        <v>45</v>
      </c>
      <c r="H19" s="6">
        <v>45</v>
      </c>
      <c r="I19" s="31">
        <f t="shared" si="3"/>
        <v>64.999999999999986</v>
      </c>
      <c r="J19" s="33">
        <v>44.92</v>
      </c>
      <c r="K19" s="33">
        <v>4.09</v>
      </c>
      <c r="L19" s="33">
        <v>1.25</v>
      </c>
      <c r="M19" s="33">
        <v>1.1200000000000001</v>
      </c>
      <c r="N19" s="33">
        <v>1.37</v>
      </c>
      <c r="O19" s="33">
        <v>1.26</v>
      </c>
      <c r="P19" s="33">
        <v>1.39</v>
      </c>
      <c r="Q19" s="33">
        <v>1.21</v>
      </c>
      <c r="R19" s="33">
        <v>1.3</v>
      </c>
      <c r="S19" s="33">
        <v>1.3</v>
      </c>
      <c r="T19" s="33">
        <v>1.1499999999999999</v>
      </c>
      <c r="U19" s="33">
        <v>1.22</v>
      </c>
      <c r="V19" s="33">
        <v>1.22</v>
      </c>
      <c r="W19" s="33">
        <v>1.1200000000000001</v>
      </c>
      <c r="X19" s="33">
        <v>1.08</v>
      </c>
      <c r="Y19" s="6">
        <v>98</v>
      </c>
      <c r="Z19" s="6">
        <v>150</v>
      </c>
    </row>
    <row r="20" spans="1:26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72</v>
      </c>
      <c r="G20" s="6">
        <v>88</v>
      </c>
      <c r="H20" s="6">
        <v>100</v>
      </c>
      <c r="I20" s="31">
        <f t="shared" si="3"/>
        <v>100</v>
      </c>
      <c r="J20" s="33">
        <v>69.099999999999994</v>
      </c>
      <c r="K20" s="33">
        <v>6.29</v>
      </c>
      <c r="L20" s="33">
        <v>1.93</v>
      </c>
      <c r="M20" s="33">
        <v>1.73</v>
      </c>
      <c r="N20" s="33">
        <v>2.1</v>
      </c>
      <c r="O20" s="33">
        <v>1.94</v>
      </c>
      <c r="P20" s="33">
        <v>2.14</v>
      </c>
      <c r="Q20" s="33">
        <v>1.86</v>
      </c>
      <c r="R20" s="33">
        <v>2.02</v>
      </c>
      <c r="S20" s="33">
        <v>2</v>
      </c>
      <c r="T20" s="33">
        <v>1.77</v>
      </c>
      <c r="U20" s="33">
        <v>1.87</v>
      </c>
      <c r="V20" s="33">
        <v>1.87</v>
      </c>
      <c r="W20" s="33">
        <v>1.72</v>
      </c>
      <c r="X20" s="33">
        <v>1.66</v>
      </c>
      <c r="Y20" s="6">
        <v>115</v>
      </c>
      <c r="Z20" s="6">
        <v>175</v>
      </c>
    </row>
    <row r="21" spans="1:26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Z21" si="22">SUM(F22:F24)</f>
        <v>2043</v>
      </c>
      <c r="G21" s="6">
        <f t="shared" si="22"/>
        <v>2245</v>
      </c>
      <c r="H21" s="6">
        <f t="shared" si="22"/>
        <v>3110</v>
      </c>
      <c r="I21" s="31">
        <f t="shared" si="3"/>
        <v>4190</v>
      </c>
      <c r="J21" s="33">
        <f t="shared" ref="J21:X21" si="23">SUM(J22:J24)</f>
        <v>2895.29</v>
      </c>
      <c r="K21" s="33">
        <f t="shared" si="23"/>
        <v>263.56</v>
      </c>
      <c r="L21" s="33">
        <f t="shared" si="23"/>
        <v>80.86999999999999</v>
      </c>
      <c r="M21" s="33">
        <f t="shared" si="23"/>
        <v>72.490000000000009</v>
      </c>
      <c r="N21" s="33">
        <f t="shared" si="23"/>
        <v>87.99</v>
      </c>
      <c r="O21" s="33">
        <f t="shared" si="23"/>
        <v>81.290000000000006</v>
      </c>
      <c r="P21" s="33">
        <f t="shared" si="23"/>
        <v>89.67</v>
      </c>
      <c r="Q21" s="33">
        <f t="shared" si="23"/>
        <v>77.930000000000007</v>
      </c>
      <c r="R21" s="33">
        <f t="shared" si="23"/>
        <v>84.639999999999986</v>
      </c>
      <c r="S21" s="33">
        <f t="shared" si="23"/>
        <v>83.8</v>
      </c>
      <c r="T21" s="33">
        <f t="shared" si="23"/>
        <v>74.16</v>
      </c>
      <c r="U21" s="33">
        <f t="shared" si="23"/>
        <v>78.349999999999994</v>
      </c>
      <c r="V21" s="33">
        <f t="shared" si="23"/>
        <v>78.349999999999994</v>
      </c>
      <c r="W21" s="33">
        <f t="shared" si="23"/>
        <v>72.06</v>
      </c>
      <c r="X21" s="33">
        <f t="shared" si="23"/>
        <v>69.55</v>
      </c>
      <c r="Y21" s="6">
        <f t="shared" si="22"/>
        <v>5250</v>
      </c>
      <c r="Z21" s="6">
        <f t="shared" si="22"/>
        <v>8130</v>
      </c>
    </row>
    <row r="22" spans="1:26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343</v>
      </c>
      <c r="G22" s="6">
        <v>395</v>
      </c>
      <c r="H22" s="6">
        <v>510</v>
      </c>
      <c r="I22" s="31">
        <f>SUM(J22:X22)</f>
        <v>640</v>
      </c>
      <c r="J22" s="33">
        <v>442.24</v>
      </c>
      <c r="K22" s="33">
        <v>40.26</v>
      </c>
      <c r="L22" s="33">
        <v>12.35</v>
      </c>
      <c r="M22" s="33">
        <v>11.07</v>
      </c>
      <c r="N22" s="33">
        <v>13.44</v>
      </c>
      <c r="O22" s="33">
        <v>12.42</v>
      </c>
      <c r="P22" s="33">
        <v>13.7</v>
      </c>
      <c r="Q22" s="33">
        <v>11.9</v>
      </c>
      <c r="R22" s="33">
        <v>12.93</v>
      </c>
      <c r="S22" s="33">
        <v>12.8</v>
      </c>
      <c r="T22" s="33">
        <v>11.33</v>
      </c>
      <c r="U22" s="33">
        <v>11.97</v>
      </c>
      <c r="V22" s="33">
        <v>11.97</v>
      </c>
      <c r="W22" s="33">
        <v>11</v>
      </c>
      <c r="X22" s="33">
        <v>10.62</v>
      </c>
      <c r="Y22" s="6">
        <v>750</v>
      </c>
      <c r="Z22" s="6">
        <v>1130</v>
      </c>
    </row>
    <row r="23" spans="1:26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1700</v>
      </c>
      <c r="G23" s="6">
        <v>1850</v>
      </c>
      <c r="H23" s="6">
        <v>2600</v>
      </c>
      <c r="I23" s="31">
        <f>SUM(J23:X23)</f>
        <v>3550.0000000000005</v>
      </c>
      <c r="J23" s="33">
        <v>2453.0500000000002</v>
      </c>
      <c r="K23" s="33">
        <v>223.3</v>
      </c>
      <c r="L23" s="33">
        <v>68.52</v>
      </c>
      <c r="M23" s="33">
        <v>61.42</v>
      </c>
      <c r="N23" s="33">
        <v>74.55</v>
      </c>
      <c r="O23" s="33">
        <v>68.87</v>
      </c>
      <c r="P23" s="33">
        <v>75.97</v>
      </c>
      <c r="Q23" s="33">
        <v>66.03</v>
      </c>
      <c r="R23" s="33">
        <v>71.709999999999994</v>
      </c>
      <c r="S23" s="33">
        <v>71</v>
      </c>
      <c r="T23" s="33">
        <v>62.83</v>
      </c>
      <c r="U23" s="33">
        <v>66.38</v>
      </c>
      <c r="V23" s="33">
        <v>66.38</v>
      </c>
      <c r="W23" s="33">
        <v>61.06</v>
      </c>
      <c r="X23" s="33">
        <v>58.93</v>
      </c>
      <c r="Y23" s="6">
        <v>4500</v>
      </c>
      <c r="Z23" s="6">
        <v>7000</v>
      </c>
    </row>
    <row r="24" spans="1:26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6"/>
      <c r="Z24" s="6"/>
    </row>
    <row r="25" spans="1:26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 t="shared" ref="G25:Z25" si="24">SUM(G26:G27)</f>
        <v>0</v>
      </c>
      <c r="H25" s="6">
        <f t="shared" si="24"/>
        <v>0</v>
      </c>
      <c r="I25" s="31">
        <f t="shared" si="3"/>
        <v>400</v>
      </c>
      <c r="J25" s="33">
        <f t="shared" ref="J25:X25" si="25">SUM(J26:J27)</f>
        <v>276.39999999999998</v>
      </c>
      <c r="K25" s="33">
        <f t="shared" si="25"/>
        <v>25.16</v>
      </c>
      <c r="L25" s="33">
        <f t="shared" si="25"/>
        <v>7.72</v>
      </c>
      <c r="M25" s="33">
        <f t="shared" si="25"/>
        <v>6.92</v>
      </c>
      <c r="N25" s="33">
        <f t="shared" si="25"/>
        <v>8.4</v>
      </c>
      <c r="O25" s="33">
        <f t="shared" si="25"/>
        <v>7.76</v>
      </c>
      <c r="P25" s="33">
        <f t="shared" si="25"/>
        <v>8.56</v>
      </c>
      <c r="Q25" s="33">
        <f t="shared" si="25"/>
        <v>7.44</v>
      </c>
      <c r="R25" s="33">
        <f t="shared" si="25"/>
        <v>8.08</v>
      </c>
      <c r="S25" s="33">
        <f t="shared" si="25"/>
        <v>8</v>
      </c>
      <c r="T25" s="33">
        <f t="shared" si="25"/>
        <v>7.08</v>
      </c>
      <c r="U25" s="33">
        <f t="shared" si="25"/>
        <v>7.48</v>
      </c>
      <c r="V25" s="33">
        <f t="shared" si="25"/>
        <v>7.48</v>
      </c>
      <c r="W25" s="33">
        <f t="shared" si="25"/>
        <v>6.88</v>
      </c>
      <c r="X25" s="33">
        <f t="shared" si="25"/>
        <v>6.64</v>
      </c>
      <c r="Y25" s="6">
        <f t="shared" si="24"/>
        <v>600</v>
      </c>
      <c r="Z25" s="6">
        <f t="shared" si="24"/>
        <v>1125</v>
      </c>
    </row>
    <row r="26" spans="1:26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400</v>
      </c>
      <c r="J26" s="33">
        <v>276.39999999999998</v>
      </c>
      <c r="K26" s="33">
        <v>25.16</v>
      </c>
      <c r="L26" s="33">
        <v>7.72</v>
      </c>
      <c r="M26" s="33">
        <v>6.92</v>
      </c>
      <c r="N26" s="33">
        <v>8.4</v>
      </c>
      <c r="O26" s="33">
        <v>7.76</v>
      </c>
      <c r="P26" s="33">
        <v>8.56</v>
      </c>
      <c r="Q26" s="33">
        <v>7.44</v>
      </c>
      <c r="R26" s="33">
        <v>8.08</v>
      </c>
      <c r="S26" s="33">
        <v>8</v>
      </c>
      <c r="T26" s="33">
        <v>7.08</v>
      </c>
      <c r="U26" s="33">
        <v>7.48</v>
      </c>
      <c r="V26" s="33">
        <v>7.48</v>
      </c>
      <c r="W26" s="33">
        <v>6.88</v>
      </c>
      <c r="X26" s="33">
        <v>6.64</v>
      </c>
      <c r="Y26" s="6">
        <v>575</v>
      </c>
      <c r="Z26" s="6">
        <v>1125</v>
      </c>
    </row>
    <row r="27" spans="1:26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6">
        <v>25</v>
      </c>
      <c r="Z27" s="6"/>
    </row>
    <row r="28" spans="1:26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Z28" si="26">F29+F35+F50+F53+F57</f>
        <v>3550</v>
      </c>
      <c r="G28" s="18">
        <f t="shared" si="26"/>
        <v>7377</v>
      </c>
      <c r="H28" s="18">
        <f t="shared" si="26"/>
        <v>7354</v>
      </c>
      <c r="I28" s="31">
        <f t="shared" si="3"/>
        <v>7911.9999999999991</v>
      </c>
      <c r="J28" s="32">
        <f t="shared" ref="J28:X28" si="27">J29+J35+J50+J53+J57</f>
        <v>5460.4699999999993</v>
      </c>
      <c r="K28" s="32">
        <f t="shared" si="27"/>
        <v>497.18</v>
      </c>
      <c r="L28" s="32">
        <f t="shared" si="27"/>
        <v>152.55000000000001</v>
      </c>
      <c r="M28" s="32">
        <f t="shared" si="27"/>
        <v>137.01</v>
      </c>
      <c r="N28" s="32">
        <f t="shared" si="27"/>
        <v>166.24</v>
      </c>
      <c r="O28" s="32">
        <f t="shared" si="27"/>
        <v>153.01999999999998</v>
      </c>
      <c r="P28" s="32">
        <f t="shared" si="27"/>
        <v>169.65</v>
      </c>
      <c r="Q28" s="32">
        <f t="shared" si="27"/>
        <v>148.23000000000002</v>
      </c>
      <c r="R28" s="32">
        <f t="shared" si="27"/>
        <v>159.59</v>
      </c>
      <c r="S28" s="32">
        <f t="shared" si="27"/>
        <v>157.68</v>
      </c>
      <c r="T28" s="32">
        <f t="shared" si="27"/>
        <v>141.5</v>
      </c>
      <c r="U28" s="32">
        <f t="shared" si="27"/>
        <v>150.06</v>
      </c>
      <c r="V28" s="32">
        <f t="shared" si="27"/>
        <v>149.46</v>
      </c>
      <c r="W28" s="32">
        <f t="shared" si="27"/>
        <v>135.87</v>
      </c>
      <c r="X28" s="32">
        <f t="shared" si="27"/>
        <v>133.49</v>
      </c>
      <c r="Y28" s="18">
        <f t="shared" si="26"/>
        <v>6649</v>
      </c>
      <c r="Z28" s="18">
        <f t="shared" si="26"/>
        <v>6692</v>
      </c>
    </row>
    <row r="29" spans="1:26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Z29" si="28">F30</f>
        <v>75</v>
      </c>
      <c r="G29" s="18">
        <f t="shared" si="28"/>
        <v>94</v>
      </c>
      <c r="H29" s="18">
        <f t="shared" si="28"/>
        <v>105</v>
      </c>
      <c r="I29" s="31">
        <f t="shared" si="3"/>
        <v>106.00000000000001</v>
      </c>
      <c r="J29" s="32">
        <f t="shared" ref="J29:X29" si="29">J30</f>
        <v>73.25</v>
      </c>
      <c r="K29" s="32">
        <f t="shared" si="29"/>
        <v>6.67</v>
      </c>
      <c r="L29" s="32">
        <f t="shared" si="29"/>
        <v>2.0499999999999998</v>
      </c>
      <c r="M29" s="32">
        <f t="shared" si="29"/>
        <v>1.83</v>
      </c>
      <c r="N29" s="32">
        <f t="shared" si="29"/>
        <v>2.23</v>
      </c>
      <c r="O29" s="32">
        <f t="shared" si="29"/>
        <v>2.0499999999999998</v>
      </c>
      <c r="P29" s="32">
        <f t="shared" si="29"/>
        <v>2.27</v>
      </c>
      <c r="Q29" s="32">
        <f t="shared" si="29"/>
        <v>1.97</v>
      </c>
      <c r="R29" s="32">
        <f t="shared" si="29"/>
        <v>2.1500000000000004</v>
      </c>
      <c r="S29" s="32">
        <f t="shared" si="29"/>
        <v>2.12</v>
      </c>
      <c r="T29" s="32">
        <f t="shared" si="29"/>
        <v>1.8800000000000001</v>
      </c>
      <c r="U29" s="32">
        <f t="shared" si="29"/>
        <v>1.98</v>
      </c>
      <c r="V29" s="32">
        <f t="shared" si="29"/>
        <v>1.98</v>
      </c>
      <c r="W29" s="32">
        <f t="shared" si="29"/>
        <v>1.81</v>
      </c>
      <c r="X29" s="32">
        <f t="shared" si="29"/>
        <v>1.76</v>
      </c>
      <c r="Y29" s="18">
        <f t="shared" si="28"/>
        <v>109</v>
      </c>
      <c r="Z29" s="18">
        <f t="shared" si="28"/>
        <v>112</v>
      </c>
    </row>
    <row r="30" spans="1:26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Z30" si="30">SUM(F31:F34)</f>
        <v>75</v>
      </c>
      <c r="G30" s="6">
        <f t="shared" si="30"/>
        <v>94</v>
      </c>
      <c r="H30" s="6">
        <f t="shared" si="30"/>
        <v>105</v>
      </c>
      <c r="I30" s="31">
        <f t="shared" si="3"/>
        <v>106.00000000000001</v>
      </c>
      <c r="J30" s="33">
        <f t="shared" ref="J30:X30" si="31">SUM(J31:J34)</f>
        <v>73.25</v>
      </c>
      <c r="K30" s="33">
        <f t="shared" si="31"/>
        <v>6.67</v>
      </c>
      <c r="L30" s="33">
        <f t="shared" si="31"/>
        <v>2.0499999999999998</v>
      </c>
      <c r="M30" s="33">
        <f t="shared" si="31"/>
        <v>1.83</v>
      </c>
      <c r="N30" s="33">
        <f t="shared" si="31"/>
        <v>2.23</v>
      </c>
      <c r="O30" s="33">
        <f t="shared" si="31"/>
        <v>2.0499999999999998</v>
      </c>
      <c r="P30" s="33">
        <f t="shared" si="31"/>
        <v>2.27</v>
      </c>
      <c r="Q30" s="33">
        <f t="shared" si="31"/>
        <v>1.97</v>
      </c>
      <c r="R30" s="33">
        <f t="shared" si="31"/>
        <v>2.1500000000000004</v>
      </c>
      <c r="S30" s="33">
        <f t="shared" si="31"/>
        <v>2.12</v>
      </c>
      <c r="T30" s="33">
        <f t="shared" si="31"/>
        <v>1.8800000000000001</v>
      </c>
      <c r="U30" s="33">
        <f t="shared" si="31"/>
        <v>1.98</v>
      </c>
      <c r="V30" s="33">
        <f t="shared" si="31"/>
        <v>1.98</v>
      </c>
      <c r="W30" s="33">
        <f t="shared" si="31"/>
        <v>1.81</v>
      </c>
      <c r="X30" s="33">
        <f t="shared" si="31"/>
        <v>1.76</v>
      </c>
      <c r="Y30" s="6">
        <f t="shared" si="30"/>
        <v>109</v>
      </c>
      <c r="Z30" s="6">
        <f t="shared" si="30"/>
        <v>112</v>
      </c>
    </row>
    <row r="31" spans="1:26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14</v>
      </c>
      <c r="G31" s="6">
        <v>15</v>
      </c>
      <c r="H31" s="6">
        <v>25</v>
      </c>
      <c r="I31" s="31">
        <f t="shared" si="3"/>
        <v>26.999999999999996</v>
      </c>
      <c r="J31" s="33">
        <v>18.66</v>
      </c>
      <c r="K31" s="33">
        <v>1.7</v>
      </c>
      <c r="L31" s="33">
        <v>0.52</v>
      </c>
      <c r="M31" s="33">
        <v>0.47</v>
      </c>
      <c r="N31" s="33">
        <v>0.56999999999999995</v>
      </c>
      <c r="O31" s="33">
        <v>0.52</v>
      </c>
      <c r="P31" s="33">
        <v>0.57999999999999996</v>
      </c>
      <c r="Q31" s="33">
        <v>0.5</v>
      </c>
      <c r="R31" s="33">
        <v>0.55000000000000004</v>
      </c>
      <c r="S31" s="33">
        <v>0.54</v>
      </c>
      <c r="T31" s="33">
        <v>0.48</v>
      </c>
      <c r="U31" s="33">
        <v>0.5</v>
      </c>
      <c r="V31" s="33">
        <v>0.5</v>
      </c>
      <c r="W31" s="33">
        <v>0.46</v>
      </c>
      <c r="X31" s="33">
        <v>0.45</v>
      </c>
      <c r="Y31" s="6">
        <v>28</v>
      </c>
      <c r="Z31" s="6">
        <v>29</v>
      </c>
    </row>
    <row r="32" spans="1:26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3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6"/>
      <c r="Z32" s="6"/>
    </row>
    <row r="33" spans="1:26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59</v>
      </c>
      <c r="G33" s="6">
        <v>77</v>
      </c>
      <c r="H33" s="6">
        <v>78</v>
      </c>
      <c r="I33" s="31">
        <f t="shared" si="3"/>
        <v>77</v>
      </c>
      <c r="J33" s="33">
        <v>53.21</v>
      </c>
      <c r="K33" s="33">
        <v>4.84</v>
      </c>
      <c r="L33" s="33">
        <v>1.49</v>
      </c>
      <c r="M33" s="33">
        <v>1.33</v>
      </c>
      <c r="N33" s="33">
        <v>1.62</v>
      </c>
      <c r="O33" s="33">
        <v>1.49</v>
      </c>
      <c r="P33" s="33">
        <v>1.65</v>
      </c>
      <c r="Q33" s="33">
        <v>1.43</v>
      </c>
      <c r="R33" s="33">
        <v>1.56</v>
      </c>
      <c r="S33" s="33">
        <v>1.54</v>
      </c>
      <c r="T33" s="33">
        <v>1.36</v>
      </c>
      <c r="U33" s="33">
        <v>1.44</v>
      </c>
      <c r="V33" s="33">
        <v>1.44</v>
      </c>
      <c r="W33" s="33">
        <v>1.32</v>
      </c>
      <c r="X33" s="33">
        <v>1.28</v>
      </c>
      <c r="Y33" s="6">
        <v>79</v>
      </c>
      <c r="Z33" s="6">
        <v>81</v>
      </c>
    </row>
    <row r="34" spans="1:26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2</v>
      </c>
      <c r="G34" s="6">
        <v>2</v>
      </c>
      <c r="H34" s="6">
        <v>2</v>
      </c>
      <c r="I34" s="31">
        <f t="shared" si="3"/>
        <v>2</v>
      </c>
      <c r="J34" s="33">
        <v>1.38</v>
      </c>
      <c r="K34" s="33">
        <v>0.13</v>
      </c>
      <c r="L34" s="33">
        <v>0.04</v>
      </c>
      <c r="M34" s="33">
        <v>0.03</v>
      </c>
      <c r="N34" s="33">
        <v>0.04</v>
      </c>
      <c r="O34" s="33">
        <v>0.04</v>
      </c>
      <c r="P34" s="33">
        <v>0.04</v>
      </c>
      <c r="Q34" s="33">
        <v>0.04</v>
      </c>
      <c r="R34" s="33">
        <v>0.04</v>
      </c>
      <c r="S34" s="33">
        <v>0.04</v>
      </c>
      <c r="T34" s="33">
        <v>0.04</v>
      </c>
      <c r="U34" s="33">
        <v>0.04</v>
      </c>
      <c r="V34" s="33">
        <v>0.04</v>
      </c>
      <c r="W34" s="33">
        <v>0.03</v>
      </c>
      <c r="X34" s="33">
        <v>0.03</v>
      </c>
      <c r="Y34" s="6">
        <v>2</v>
      </c>
      <c r="Z34" s="6">
        <v>2</v>
      </c>
    </row>
    <row r="35" spans="1:26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Z35" si="32">F36+F37+F44</f>
        <v>635</v>
      </c>
      <c r="G35" s="18">
        <f t="shared" si="32"/>
        <v>813</v>
      </c>
      <c r="H35" s="18">
        <f t="shared" si="32"/>
        <v>769</v>
      </c>
      <c r="I35" s="31">
        <f t="shared" si="3"/>
        <v>676.99999999999989</v>
      </c>
      <c r="J35" s="32">
        <f t="shared" ref="J35:X35" si="33">J36+J37+J44</f>
        <v>467.82</v>
      </c>
      <c r="K35" s="32">
        <f t="shared" si="33"/>
        <v>42.580000000000005</v>
      </c>
      <c r="L35" s="32">
        <f t="shared" si="33"/>
        <v>13.059999999999999</v>
      </c>
      <c r="M35" s="32">
        <f t="shared" si="33"/>
        <v>11.69</v>
      </c>
      <c r="N35" s="32">
        <f t="shared" si="33"/>
        <v>14.219999999999999</v>
      </c>
      <c r="O35" s="32">
        <f t="shared" si="33"/>
        <v>13.139999999999997</v>
      </c>
      <c r="P35" s="32">
        <f t="shared" si="33"/>
        <v>14.49</v>
      </c>
      <c r="Q35" s="32">
        <f t="shared" si="33"/>
        <v>12.59</v>
      </c>
      <c r="R35" s="32">
        <f t="shared" si="33"/>
        <v>13.67</v>
      </c>
      <c r="S35" s="32">
        <f t="shared" si="33"/>
        <v>13.54</v>
      </c>
      <c r="T35" s="32">
        <f t="shared" si="33"/>
        <v>11.989999999999998</v>
      </c>
      <c r="U35" s="32">
        <f t="shared" si="33"/>
        <v>12.629999999999999</v>
      </c>
      <c r="V35" s="32">
        <f t="shared" si="33"/>
        <v>12.639999999999999</v>
      </c>
      <c r="W35" s="32">
        <f t="shared" si="33"/>
        <v>11.65</v>
      </c>
      <c r="X35" s="32">
        <f t="shared" si="33"/>
        <v>11.29</v>
      </c>
      <c r="Y35" s="18">
        <f t="shared" si="32"/>
        <v>647.6</v>
      </c>
      <c r="Z35" s="18">
        <f t="shared" si="32"/>
        <v>669</v>
      </c>
    </row>
    <row r="36" spans="1:26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6"/>
      <c r="Z36" s="6"/>
    </row>
    <row r="37" spans="1:26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Z37" si="34">SUM(F38:F43)</f>
        <v>113</v>
      </c>
      <c r="G37" s="6">
        <f t="shared" si="34"/>
        <v>289</v>
      </c>
      <c r="H37" s="6">
        <f t="shared" si="34"/>
        <v>325</v>
      </c>
      <c r="I37" s="31">
        <f t="shared" si="3"/>
        <v>218.50000000000003</v>
      </c>
      <c r="J37" s="33">
        <f t="shared" ref="J37:X37" si="35">SUM(J38:J43)</f>
        <v>150.99</v>
      </c>
      <c r="K37" s="33">
        <f t="shared" si="35"/>
        <v>13.740000000000004</v>
      </c>
      <c r="L37" s="33">
        <f t="shared" si="35"/>
        <v>4.22</v>
      </c>
      <c r="M37" s="33">
        <f t="shared" si="35"/>
        <v>3.7600000000000002</v>
      </c>
      <c r="N37" s="33">
        <f t="shared" si="35"/>
        <v>4.59</v>
      </c>
      <c r="O37" s="33">
        <f t="shared" si="35"/>
        <v>4.2399999999999993</v>
      </c>
      <c r="P37" s="33">
        <f t="shared" si="35"/>
        <v>4.68</v>
      </c>
      <c r="Q37" s="33">
        <f t="shared" si="35"/>
        <v>4.0599999999999996</v>
      </c>
      <c r="R37" s="33">
        <f t="shared" si="35"/>
        <v>4.41</v>
      </c>
      <c r="S37" s="33">
        <f t="shared" si="35"/>
        <v>4.37</v>
      </c>
      <c r="T37" s="33">
        <f t="shared" si="35"/>
        <v>3.8799999999999994</v>
      </c>
      <c r="U37" s="33">
        <f t="shared" si="35"/>
        <v>4.0699999999999994</v>
      </c>
      <c r="V37" s="33">
        <f t="shared" si="35"/>
        <v>4.08</v>
      </c>
      <c r="W37" s="33">
        <f t="shared" si="35"/>
        <v>3.7500000000000004</v>
      </c>
      <c r="X37" s="33">
        <f t="shared" si="35"/>
        <v>3.66</v>
      </c>
      <c r="Y37" s="6">
        <f t="shared" si="34"/>
        <v>197</v>
      </c>
      <c r="Z37" s="6">
        <f t="shared" si="34"/>
        <v>186</v>
      </c>
    </row>
    <row r="38" spans="1:26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25</v>
      </c>
      <c r="G38" s="6">
        <v>27</v>
      </c>
      <c r="H38" s="6">
        <v>28</v>
      </c>
      <c r="I38" s="31">
        <f t="shared" si="3"/>
        <v>28</v>
      </c>
      <c r="J38" s="33">
        <v>19.350000000000001</v>
      </c>
      <c r="K38" s="33">
        <v>1.76</v>
      </c>
      <c r="L38" s="33">
        <v>0.54</v>
      </c>
      <c r="M38" s="33">
        <v>0.48</v>
      </c>
      <c r="N38" s="33">
        <v>0.59</v>
      </c>
      <c r="O38" s="33">
        <v>0.54</v>
      </c>
      <c r="P38" s="33">
        <v>0.6</v>
      </c>
      <c r="Q38" s="33">
        <v>0.52</v>
      </c>
      <c r="R38" s="33">
        <v>0.56999999999999995</v>
      </c>
      <c r="S38" s="33">
        <v>0.56000000000000005</v>
      </c>
      <c r="T38" s="33">
        <v>0.5</v>
      </c>
      <c r="U38" s="33">
        <v>0.52</v>
      </c>
      <c r="V38" s="33">
        <v>0.52</v>
      </c>
      <c r="W38" s="33">
        <v>0.48</v>
      </c>
      <c r="X38" s="33">
        <v>0.47</v>
      </c>
      <c r="Y38" s="6">
        <v>28</v>
      </c>
      <c r="Z38" s="6">
        <v>28</v>
      </c>
    </row>
    <row r="39" spans="1:26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10</v>
      </c>
      <c r="G39" s="6">
        <v>10</v>
      </c>
      <c r="H39" s="6">
        <v>12</v>
      </c>
      <c r="I39" s="31">
        <f t="shared" si="3"/>
        <v>9.9999999999999982</v>
      </c>
      <c r="J39" s="33">
        <v>6.91</v>
      </c>
      <c r="K39" s="33">
        <v>0.63</v>
      </c>
      <c r="L39" s="33">
        <v>0.19</v>
      </c>
      <c r="M39" s="33">
        <v>0.17</v>
      </c>
      <c r="N39" s="33">
        <v>0.21</v>
      </c>
      <c r="O39" s="33">
        <v>0.19</v>
      </c>
      <c r="P39" s="33">
        <v>0.21</v>
      </c>
      <c r="Q39" s="33">
        <v>0.19</v>
      </c>
      <c r="R39" s="33">
        <v>0.2</v>
      </c>
      <c r="S39" s="33">
        <v>0.2</v>
      </c>
      <c r="T39" s="33">
        <v>0.18</v>
      </c>
      <c r="U39" s="33">
        <v>0.19</v>
      </c>
      <c r="V39" s="33">
        <v>0.19</v>
      </c>
      <c r="W39" s="33">
        <v>0.17</v>
      </c>
      <c r="X39" s="33">
        <v>0.17</v>
      </c>
      <c r="Y39" s="6">
        <v>20</v>
      </c>
      <c r="Z39" s="6">
        <v>20</v>
      </c>
    </row>
    <row r="40" spans="1:26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45</v>
      </c>
      <c r="G40" s="6">
        <v>60</v>
      </c>
      <c r="H40" s="6">
        <v>68</v>
      </c>
      <c r="I40" s="31">
        <f t="shared" si="3"/>
        <v>70</v>
      </c>
      <c r="J40" s="33">
        <v>48.37</v>
      </c>
      <c r="K40" s="33">
        <v>4.4000000000000004</v>
      </c>
      <c r="L40" s="33">
        <v>1.35</v>
      </c>
      <c r="M40" s="33">
        <v>1.21</v>
      </c>
      <c r="N40" s="33">
        <v>1.47</v>
      </c>
      <c r="O40" s="33">
        <v>1.36</v>
      </c>
      <c r="P40" s="33">
        <v>1.5</v>
      </c>
      <c r="Q40" s="33">
        <v>1.3</v>
      </c>
      <c r="R40" s="33">
        <v>1.41</v>
      </c>
      <c r="S40" s="33">
        <v>1.4</v>
      </c>
      <c r="T40" s="33">
        <v>1.24</v>
      </c>
      <c r="U40" s="33">
        <v>1.31</v>
      </c>
      <c r="V40" s="33">
        <v>1.31</v>
      </c>
      <c r="W40" s="33">
        <v>1.2</v>
      </c>
      <c r="X40" s="33">
        <v>1.17</v>
      </c>
      <c r="Y40" s="6">
        <v>32</v>
      </c>
      <c r="Z40" s="6"/>
    </row>
    <row r="41" spans="1:26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27</v>
      </c>
      <c r="G41" s="6">
        <v>30</v>
      </c>
      <c r="H41" s="6">
        <v>32</v>
      </c>
      <c r="I41" s="31">
        <f t="shared" si="3"/>
        <v>20.5</v>
      </c>
      <c r="J41" s="33">
        <v>14.17</v>
      </c>
      <c r="K41" s="33">
        <v>1.29</v>
      </c>
      <c r="L41" s="33">
        <v>0.4</v>
      </c>
      <c r="M41" s="33">
        <v>0.35</v>
      </c>
      <c r="N41" s="33">
        <v>0.43</v>
      </c>
      <c r="O41" s="33">
        <v>0.4</v>
      </c>
      <c r="P41" s="33">
        <v>0.44</v>
      </c>
      <c r="Q41" s="33">
        <v>0.38</v>
      </c>
      <c r="R41" s="33">
        <v>0.41</v>
      </c>
      <c r="S41" s="33">
        <v>0.41</v>
      </c>
      <c r="T41" s="33">
        <v>0.36</v>
      </c>
      <c r="U41" s="33">
        <v>0.38</v>
      </c>
      <c r="V41" s="33">
        <v>0.38</v>
      </c>
      <c r="W41" s="33">
        <v>0.35</v>
      </c>
      <c r="X41" s="33">
        <v>0.35</v>
      </c>
      <c r="Y41" s="6">
        <v>20</v>
      </c>
      <c r="Z41" s="6">
        <v>30</v>
      </c>
    </row>
    <row r="42" spans="1:26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84</v>
      </c>
      <c r="J42" s="33">
        <v>58.04</v>
      </c>
      <c r="K42" s="33">
        <v>5.28</v>
      </c>
      <c r="L42" s="33">
        <v>1.62</v>
      </c>
      <c r="M42" s="33">
        <v>1.45</v>
      </c>
      <c r="N42" s="33">
        <v>1.76</v>
      </c>
      <c r="O42" s="33">
        <v>1.63</v>
      </c>
      <c r="P42" s="33">
        <v>1.8</v>
      </c>
      <c r="Q42" s="33">
        <v>1.56</v>
      </c>
      <c r="R42" s="33">
        <v>1.7</v>
      </c>
      <c r="S42" s="33">
        <v>1.68</v>
      </c>
      <c r="T42" s="33">
        <v>1.49</v>
      </c>
      <c r="U42" s="33">
        <v>1.57</v>
      </c>
      <c r="V42" s="33">
        <v>1.57</v>
      </c>
      <c r="W42" s="33">
        <v>1.45</v>
      </c>
      <c r="X42" s="33">
        <v>1.4</v>
      </c>
      <c r="Y42" s="6">
        <v>90.6</v>
      </c>
      <c r="Z42" s="6">
        <v>100</v>
      </c>
    </row>
    <row r="43" spans="1:26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6</v>
      </c>
      <c r="G43" s="6">
        <v>162</v>
      </c>
      <c r="H43" s="6">
        <v>185</v>
      </c>
      <c r="I43" s="31">
        <f t="shared" si="3"/>
        <v>6</v>
      </c>
      <c r="J43" s="33">
        <v>4.1500000000000004</v>
      </c>
      <c r="K43" s="33">
        <v>0.38</v>
      </c>
      <c r="L43" s="33">
        <v>0.12</v>
      </c>
      <c r="M43" s="33">
        <v>0.1</v>
      </c>
      <c r="N43" s="33">
        <v>0.13</v>
      </c>
      <c r="O43" s="33">
        <v>0.12</v>
      </c>
      <c r="P43" s="33">
        <v>0.13</v>
      </c>
      <c r="Q43" s="33">
        <v>0.11</v>
      </c>
      <c r="R43" s="33">
        <v>0.12</v>
      </c>
      <c r="S43" s="33">
        <v>0.12</v>
      </c>
      <c r="T43" s="33">
        <v>0.11</v>
      </c>
      <c r="U43" s="33">
        <v>0.1</v>
      </c>
      <c r="V43" s="33">
        <v>0.11</v>
      </c>
      <c r="W43" s="33">
        <v>0.1</v>
      </c>
      <c r="X43" s="33">
        <v>0.1</v>
      </c>
      <c r="Y43" s="6">
        <v>6.4</v>
      </c>
      <c r="Z43" s="6">
        <v>8</v>
      </c>
    </row>
    <row r="44" spans="1:26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Z44" si="36">SUM(F45:F49)</f>
        <v>522</v>
      </c>
      <c r="G44" s="6">
        <f t="shared" si="36"/>
        <v>524</v>
      </c>
      <c r="H44" s="6">
        <f t="shared" si="36"/>
        <v>444</v>
      </c>
      <c r="I44" s="31">
        <f t="shared" si="3"/>
        <v>458.49999999999989</v>
      </c>
      <c r="J44" s="33">
        <f t="shared" ref="J44:X44" si="37">SUM(J45:J49)</f>
        <v>316.83</v>
      </c>
      <c r="K44" s="33">
        <f t="shared" si="37"/>
        <v>28.840000000000003</v>
      </c>
      <c r="L44" s="33">
        <f t="shared" si="37"/>
        <v>8.84</v>
      </c>
      <c r="M44" s="33">
        <f t="shared" si="37"/>
        <v>7.93</v>
      </c>
      <c r="N44" s="33">
        <f t="shared" si="37"/>
        <v>9.629999999999999</v>
      </c>
      <c r="O44" s="33">
        <f t="shared" si="37"/>
        <v>8.8999999999999986</v>
      </c>
      <c r="P44" s="33">
        <f t="shared" si="37"/>
        <v>9.81</v>
      </c>
      <c r="Q44" s="33">
        <f t="shared" si="37"/>
        <v>8.5299999999999994</v>
      </c>
      <c r="R44" s="33">
        <f t="shared" si="37"/>
        <v>9.26</v>
      </c>
      <c r="S44" s="33">
        <f t="shared" si="37"/>
        <v>9.17</v>
      </c>
      <c r="T44" s="33">
        <f t="shared" si="37"/>
        <v>8.11</v>
      </c>
      <c r="U44" s="33">
        <f t="shared" si="37"/>
        <v>8.5599999999999987</v>
      </c>
      <c r="V44" s="33">
        <f t="shared" si="37"/>
        <v>8.5599999999999987</v>
      </c>
      <c r="W44" s="33">
        <f t="shared" si="37"/>
        <v>7.9</v>
      </c>
      <c r="X44" s="33">
        <f t="shared" si="37"/>
        <v>7.629999999999999</v>
      </c>
      <c r="Y44" s="6">
        <f t="shared" si="36"/>
        <v>450.6</v>
      </c>
      <c r="Z44" s="6">
        <f t="shared" si="36"/>
        <v>483</v>
      </c>
    </row>
    <row r="45" spans="1:26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52</v>
      </c>
      <c r="G45" s="6">
        <v>64</v>
      </c>
      <c r="H45" s="6">
        <v>64</v>
      </c>
      <c r="I45" s="31">
        <f t="shared" si="3"/>
        <v>65.999999999999986</v>
      </c>
      <c r="J45" s="33">
        <v>45.61</v>
      </c>
      <c r="K45" s="33">
        <v>4.1500000000000004</v>
      </c>
      <c r="L45" s="33">
        <v>1.27</v>
      </c>
      <c r="M45" s="33">
        <v>1.1399999999999999</v>
      </c>
      <c r="N45" s="33">
        <v>1.39</v>
      </c>
      <c r="O45" s="33">
        <v>1.28</v>
      </c>
      <c r="P45" s="33">
        <v>1.41</v>
      </c>
      <c r="Q45" s="33">
        <v>1.23</v>
      </c>
      <c r="R45" s="33">
        <v>1.33</v>
      </c>
      <c r="S45" s="33">
        <v>1.32</v>
      </c>
      <c r="T45" s="33">
        <v>1.17</v>
      </c>
      <c r="U45" s="33">
        <v>1.23</v>
      </c>
      <c r="V45" s="33">
        <v>1.23</v>
      </c>
      <c r="W45" s="33">
        <v>1.1399999999999999</v>
      </c>
      <c r="X45" s="33">
        <v>1.1000000000000001</v>
      </c>
      <c r="Y45" s="6">
        <v>69</v>
      </c>
      <c r="Z45" s="6">
        <v>71</v>
      </c>
    </row>
    <row r="46" spans="1:26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>
        <v>270</v>
      </c>
      <c r="G46" s="6">
        <v>270</v>
      </c>
      <c r="H46" s="6">
        <v>190</v>
      </c>
      <c r="I46" s="31">
        <f t="shared" si="3"/>
        <v>190.00000000000003</v>
      </c>
      <c r="J46" s="33">
        <v>131.29</v>
      </c>
      <c r="K46" s="33">
        <v>11.95</v>
      </c>
      <c r="L46" s="33">
        <v>3.67</v>
      </c>
      <c r="M46" s="33">
        <v>3.29</v>
      </c>
      <c r="N46" s="33">
        <v>3.99</v>
      </c>
      <c r="O46" s="33">
        <v>3.69</v>
      </c>
      <c r="P46" s="33">
        <v>4.07</v>
      </c>
      <c r="Q46" s="33">
        <v>3.53</v>
      </c>
      <c r="R46" s="33">
        <v>3.84</v>
      </c>
      <c r="S46" s="33">
        <v>3.8</v>
      </c>
      <c r="T46" s="33">
        <v>3.36</v>
      </c>
      <c r="U46" s="33">
        <v>3.55</v>
      </c>
      <c r="V46" s="33">
        <v>3.55</v>
      </c>
      <c r="W46" s="33">
        <v>3.27</v>
      </c>
      <c r="X46" s="33">
        <v>3.15</v>
      </c>
      <c r="Y46" s="6">
        <v>210</v>
      </c>
      <c r="Z46" s="6">
        <v>210</v>
      </c>
    </row>
    <row r="47" spans="1:26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6"/>
      <c r="Z47" s="6"/>
    </row>
    <row r="48" spans="1:26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>
        <v>50</v>
      </c>
      <c r="G48" s="6">
        <v>50</v>
      </c>
      <c r="H48" s="6">
        <v>50</v>
      </c>
      <c r="I48" s="31">
        <f t="shared" si="3"/>
        <v>50.499999999999986</v>
      </c>
      <c r="J48" s="33">
        <v>34.9</v>
      </c>
      <c r="K48" s="33">
        <v>3.18</v>
      </c>
      <c r="L48" s="33">
        <v>0.97</v>
      </c>
      <c r="M48" s="33">
        <v>0.87</v>
      </c>
      <c r="N48" s="33">
        <v>1.06</v>
      </c>
      <c r="O48" s="33">
        <v>0.98</v>
      </c>
      <c r="P48" s="33">
        <v>1.08</v>
      </c>
      <c r="Q48" s="33">
        <v>0.94</v>
      </c>
      <c r="R48" s="33">
        <v>1.02</v>
      </c>
      <c r="S48" s="33">
        <v>1.01</v>
      </c>
      <c r="T48" s="33">
        <v>0.89</v>
      </c>
      <c r="U48" s="33">
        <v>0.94</v>
      </c>
      <c r="V48" s="33">
        <v>0.94</v>
      </c>
      <c r="W48" s="33">
        <v>0.87</v>
      </c>
      <c r="X48" s="33">
        <v>0.85</v>
      </c>
      <c r="Y48" s="6">
        <v>25</v>
      </c>
      <c r="Z48" s="6">
        <v>50</v>
      </c>
    </row>
    <row r="49" spans="1:26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150</v>
      </c>
      <c r="G49" s="6">
        <v>140</v>
      </c>
      <c r="H49" s="6">
        <v>140</v>
      </c>
      <c r="I49" s="31">
        <f t="shared" si="3"/>
        <v>152.00000000000003</v>
      </c>
      <c r="J49" s="33">
        <v>105.03</v>
      </c>
      <c r="K49" s="33">
        <v>9.56</v>
      </c>
      <c r="L49" s="33">
        <v>2.93</v>
      </c>
      <c r="M49" s="33">
        <v>2.63</v>
      </c>
      <c r="N49" s="33">
        <v>3.19</v>
      </c>
      <c r="O49" s="33">
        <v>2.95</v>
      </c>
      <c r="P49" s="33">
        <v>3.25</v>
      </c>
      <c r="Q49" s="33">
        <v>2.83</v>
      </c>
      <c r="R49" s="33">
        <v>3.07</v>
      </c>
      <c r="S49" s="33">
        <v>3.04</v>
      </c>
      <c r="T49" s="33">
        <v>2.69</v>
      </c>
      <c r="U49" s="33">
        <v>2.84</v>
      </c>
      <c r="V49" s="33">
        <v>2.84</v>
      </c>
      <c r="W49" s="33">
        <v>2.62</v>
      </c>
      <c r="X49" s="33">
        <v>2.5299999999999998</v>
      </c>
      <c r="Y49" s="6">
        <v>146.6</v>
      </c>
      <c r="Z49" s="6">
        <v>152</v>
      </c>
    </row>
    <row r="50" spans="1:26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Z50" si="38">SUM(F51:F52)</f>
        <v>40</v>
      </c>
      <c r="G50" s="18">
        <f t="shared" si="38"/>
        <v>60</v>
      </c>
      <c r="H50" s="18">
        <f t="shared" si="38"/>
        <v>70</v>
      </c>
      <c r="I50" s="31">
        <f t="shared" si="3"/>
        <v>83.999999999999986</v>
      </c>
      <c r="J50" s="32">
        <f t="shared" ref="J50:X50" si="39">SUM(J51:J52)</f>
        <v>58.04</v>
      </c>
      <c r="K50" s="32">
        <f t="shared" si="39"/>
        <v>5.28</v>
      </c>
      <c r="L50" s="32">
        <f t="shared" si="39"/>
        <v>1.63</v>
      </c>
      <c r="M50" s="32">
        <f t="shared" si="39"/>
        <v>1.46</v>
      </c>
      <c r="N50" s="32">
        <f t="shared" si="39"/>
        <v>1.76</v>
      </c>
      <c r="O50" s="32">
        <f t="shared" si="39"/>
        <v>1.63</v>
      </c>
      <c r="P50" s="32">
        <f t="shared" si="39"/>
        <v>1.8</v>
      </c>
      <c r="Q50" s="32">
        <f t="shared" si="39"/>
        <v>1.56</v>
      </c>
      <c r="R50" s="32">
        <f t="shared" si="39"/>
        <v>1.7</v>
      </c>
      <c r="S50" s="32">
        <f t="shared" si="39"/>
        <v>1.68</v>
      </c>
      <c r="T50" s="32">
        <f t="shared" si="39"/>
        <v>1.49</v>
      </c>
      <c r="U50" s="32">
        <f t="shared" si="39"/>
        <v>1.57</v>
      </c>
      <c r="V50" s="32">
        <f t="shared" si="39"/>
        <v>1.57</v>
      </c>
      <c r="W50" s="32">
        <f t="shared" si="39"/>
        <v>1.44</v>
      </c>
      <c r="X50" s="32">
        <f t="shared" si="39"/>
        <v>1.39</v>
      </c>
      <c r="Y50" s="18">
        <f t="shared" si="38"/>
        <v>92.4</v>
      </c>
      <c r="Z50" s="18">
        <f t="shared" si="38"/>
        <v>111</v>
      </c>
    </row>
    <row r="51" spans="1:26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40</v>
      </c>
      <c r="G51" s="6">
        <v>60</v>
      </c>
      <c r="H51" s="6">
        <v>70</v>
      </c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6"/>
      <c r="Z51" s="6"/>
    </row>
    <row r="52" spans="1:26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83.999999999999986</v>
      </c>
      <c r="J52" s="33">
        <v>58.04</v>
      </c>
      <c r="K52" s="33">
        <v>5.28</v>
      </c>
      <c r="L52" s="33">
        <v>1.63</v>
      </c>
      <c r="M52" s="33">
        <v>1.46</v>
      </c>
      <c r="N52" s="33">
        <v>1.76</v>
      </c>
      <c r="O52" s="33">
        <v>1.63</v>
      </c>
      <c r="P52" s="33">
        <v>1.8</v>
      </c>
      <c r="Q52" s="33">
        <v>1.56</v>
      </c>
      <c r="R52" s="33">
        <v>1.7</v>
      </c>
      <c r="S52" s="33">
        <v>1.68</v>
      </c>
      <c r="T52" s="33">
        <v>1.49</v>
      </c>
      <c r="U52" s="33">
        <v>1.57</v>
      </c>
      <c r="V52" s="33">
        <v>1.57</v>
      </c>
      <c r="W52" s="33">
        <v>1.44</v>
      </c>
      <c r="X52" s="33">
        <v>1.39</v>
      </c>
      <c r="Y52" s="6">
        <v>92.4</v>
      </c>
      <c r="Z52" s="6">
        <v>111</v>
      </c>
    </row>
    <row r="53" spans="1:26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Z53" si="40">SUM(F54:F56)</f>
        <v>2800</v>
      </c>
      <c r="G53" s="18">
        <f t="shared" si="40"/>
        <v>6410</v>
      </c>
      <c r="H53" s="18">
        <f t="shared" si="40"/>
        <v>6410</v>
      </c>
      <c r="I53" s="31">
        <f t="shared" si="3"/>
        <v>7045</v>
      </c>
      <c r="J53" s="32">
        <f t="shared" ref="J53:X53" si="41">SUM(J54:J56)</f>
        <v>4861.3599999999997</v>
      </c>
      <c r="K53" s="32">
        <f t="shared" si="41"/>
        <v>442.65</v>
      </c>
      <c r="L53" s="32">
        <f t="shared" si="41"/>
        <v>135.81</v>
      </c>
      <c r="M53" s="32">
        <f t="shared" si="41"/>
        <v>122.03</v>
      </c>
      <c r="N53" s="32">
        <f t="shared" si="41"/>
        <v>148.03</v>
      </c>
      <c r="O53" s="32">
        <f t="shared" si="41"/>
        <v>136.19999999999999</v>
      </c>
      <c r="P53" s="32">
        <f t="shared" si="41"/>
        <v>151.09</v>
      </c>
      <c r="Q53" s="32">
        <f t="shared" si="41"/>
        <v>132.11000000000001</v>
      </c>
      <c r="R53" s="32">
        <f t="shared" si="41"/>
        <v>142.07</v>
      </c>
      <c r="S53" s="32">
        <f t="shared" si="41"/>
        <v>140.34</v>
      </c>
      <c r="T53" s="32">
        <f t="shared" si="41"/>
        <v>126.14</v>
      </c>
      <c r="U53" s="32">
        <f t="shared" si="41"/>
        <v>133.88</v>
      </c>
      <c r="V53" s="32">
        <f t="shared" si="41"/>
        <v>133.27000000000001</v>
      </c>
      <c r="W53" s="32">
        <f t="shared" si="41"/>
        <v>120.97</v>
      </c>
      <c r="X53" s="32">
        <f t="shared" si="41"/>
        <v>119.05</v>
      </c>
      <c r="Y53" s="18">
        <f t="shared" si="40"/>
        <v>5800</v>
      </c>
      <c r="Z53" s="18">
        <f t="shared" si="40"/>
        <v>5800</v>
      </c>
    </row>
    <row r="54" spans="1:26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2800</v>
      </c>
      <c r="G54" s="6">
        <v>6410</v>
      </c>
      <c r="H54" s="6">
        <v>6410</v>
      </c>
      <c r="I54" s="31">
        <f t="shared" si="3"/>
        <v>7045</v>
      </c>
      <c r="J54" s="33">
        <v>4861.3599999999997</v>
      </c>
      <c r="K54" s="33">
        <v>442.65</v>
      </c>
      <c r="L54" s="33">
        <v>135.81</v>
      </c>
      <c r="M54" s="33">
        <v>122.03</v>
      </c>
      <c r="N54" s="33">
        <v>148.03</v>
      </c>
      <c r="O54" s="33">
        <v>136.19999999999999</v>
      </c>
      <c r="P54" s="33">
        <v>151.09</v>
      </c>
      <c r="Q54" s="33">
        <v>132.11000000000001</v>
      </c>
      <c r="R54" s="33">
        <v>142.07</v>
      </c>
      <c r="S54" s="33">
        <v>140.34</v>
      </c>
      <c r="T54" s="33">
        <v>126.14</v>
      </c>
      <c r="U54" s="33">
        <v>133.88</v>
      </c>
      <c r="V54" s="33">
        <v>133.27000000000001</v>
      </c>
      <c r="W54" s="33">
        <v>120.97</v>
      </c>
      <c r="X54" s="33">
        <v>119.05</v>
      </c>
      <c r="Y54" s="6">
        <v>5800</v>
      </c>
      <c r="Z54" s="6">
        <v>5800</v>
      </c>
    </row>
    <row r="55" spans="1:26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6"/>
      <c r="Z55" s="6"/>
    </row>
    <row r="56" spans="1:26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6"/>
      <c r="Z56" s="6"/>
    </row>
    <row r="57" spans="1:26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Z57" si="42">F58</f>
        <v>0</v>
      </c>
      <c r="G57" s="18">
        <f t="shared" si="42"/>
        <v>0</v>
      </c>
      <c r="H57" s="18">
        <f t="shared" si="42"/>
        <v>0</v>
      </c>
      <c r="I57" s="31">
        <f t="shared" si="3"/>
        <v>0</v>
      </c>
      <c r="J57" s="32">
        <f t="shared" ref="J57:X57" si="43">J58</f>
        <v>0</v>
      </c>
      <c r="K57" s="32">
        <f t="shared" si="43"/>
        <v>0</v>
      </c>
      <c r="L57" s="32">
        <f t="shared" si="43"/>
        <v>0</v>
      </c>
      <c r="M57" s="32">
        <f t="shared" si="43"/>
        <v>0</v>
      </c>
      <c r="N57" s="32">
        <f t="shared" si="43"/>
        <v>0</v>
      </c>
      <c r="O57" s="32">
        <f t="shared" si="43"/>
        <v>0</v>
      </c>
      <c r="P57" s="32">
        <f t="shared" si="43"/>
        <v>0</v>
      </c>
      <c r="Q57" s="32">
        <f t="shared" si="43"/>
        <v>0</v>
      </c>
      <c r="R57" s="32">
        <f t="shared" si="43"/>
        <v>0</v>
      </c>
      <c r="S57" s="32">
        <f t="shared" si="43"/>
        <v>0</v>
      </c>
      <c r="T57" s="32">
        <f t="shared" si="43"/>
        <v>0</v>
      </c>
      <c r="U57" s="32">
        <f t="shared" si="43"/>
        <v>0</v>
      </c>
      <c r="V57" s="32">
        <f t="shared" si="43"/>
        <v>0</v>
      </c>
      <c r="W57" s="32">
        <f t="shared" si="43"/>
        <v>0</v>
      </c>
      <c r="X57" s="32">
        <f t="shared" si="43"/>
        <v>0</v>
      </c>
      <c r="Y57" s="18">
        <f t="shared" si="42"/>
        <v>0</v>
      </c>
      <c r="Z57" s="18">
        <f t="shared" si="42"/>
        <v>0</v>
      </c>
    </row>
    <row r="58" spans="1:26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6"/>
      <c r="Z58" s="6"/>
    </row>
    <row r="59" spans="1:26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Z59" si="44">F60</f>
        <v>0</v>
      </c>
      <c r="G59" s="18">
        <f t="shared" si="44"/>
        <v>0</v>
      </c>
      <c r="H59" s="18">
        <f t="shared" si="44"/>
        <v>0</v>
      </c>
      <c r="I59" s="31">
        <f t="shared" si="3"/>
        <v>0</v>
      </c>
      <c r="J59" s="32">
        <f t="shared" ref="J59:X59" si="45">J60</f>
        <v>0</v>
      </c>
      <c r="K59" s="32">
        <f t="shared" si="45"/>
        <v>0</v>
      </c>
      <c r="L59" s="32">
        <f t="shared" si="45"/>
        <v>0</v>
      </c>
      <c r="M59" s="32">
        <f t="shared" si="45"/>
        <v>0</v>
      </c>
      <c r="N59" s="32">
        <f t="shared" si="45"/>
        <v>0</v>
      </c>
      <c r="O59" s="32">
        <f t="shared" si="45"/>
        <v>0</v>
      </c>
      <c r="P59" s="32">
        <f t="shared" si="45"/>
        <v>0</v>
      </c>
      <c r="Q59" s="32">
        <f t="shared" si="45"/>
        <v>0</v>
      </c>
      <c r="R59" s="32">
        <f t="shared" si="45"/>
        <v>0</v>
      </c>
      <c r="S59" s="32">
        <f t="shared" si="45"/>
        <v>0</v>
      </c>
      <c r="T59" s="32">
        <f t="shared" si="45"/>
        <v>0</v>
      </c>
      <c r="U59" s="32">
        <f t="shared" si="45"/>
        <v>0</v>
      </c>
      <c r="V59" s="32">
        <f t="shared" si="45"/>
        <v>0</v>
      </c>
      <c r="W59" s="32">
        <f t="shared" si="45"/>
        <v>0</v>
      </c>
      <c r="X59" s="32">
        <f t="shared" si="45"/>
        <v>0</v>
      </c>
      <c r="Y59" s="18">
        <f t="shared" si="44"/>
        <v>0</v>
      </c>
      <c r="Z59" s="18">
        <f t="shared" si="44"/>
        <v>0</v>
      </c>
    </row>
    <row r="60" spans="1:26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Z60" si="46">F61+F63</f>
        <v>0</v>
      </c>
      <c r="G60" s="18">
        <f t="shared" si="46"/>
        <v>0</v>
      </c>
      <c r="H60" s="18">
        <f t="shared" si="46"/>
        <v>0</v>
      </c>
      <c r="I60" s="31">
        <f t="shared" si="3"/>
        <v>0</v>
      </c>
      <c r="J60" s="32">
        <f t="shared" ref="J60:X60" si="47">J61+J63</f>
        <v>0</v>
      </c>
      <c r="K60" s="32">
        <f t="shared" si="47"/>
        <v>0</v>
      </c>
      <c r="L60" s="32">
        <f t="shared" si="47"/>
        <v>0</v>
      </c>
      <c r="M60" s="32">
        <f t="shared" si="47"/>
        <v>0</v>
      </c>
      <c r="N60" s="32">
        <f t="shared" si="47"/>
        <v>0</v>
      </c>
      <c r="O60" s="32">
        <f t="shared" si="47"/>
        <v>0</v>
      </c>
      <c r="P60" s="32">
        <f t="shared" si="47"/>
        <v>0</v>
      </c>
      <c r="Q60" s="32">
        <f t="shared" si="47"/>
        <v>0</v>
      </c>
      <c r="R60" s="32">
        <f t="shared" si="47"/>
        <v>0</v>
      </c>
      <c r="S60" s="32">
        <f t="shared" si="47"/>
        <v>0</v>
      </c>
      <c r="T60" s="32">
        <f t="shared" si="47"/>
        <v>0</v>
      </c>
      <c r="U60" s="32">
        <f t="shared" si="47"/>
        <v>0</v>
      </c>
      <c r="V60" s="32">
        <f t="shared" si="47"/>
        <v>0</v>
      </c>
      <c r="W60" s="32">
        <f t="shared" si="47"/>
        <v>0</v>
      </c>
      <c r="X60" s="32">
        <f t="shared" si="47"/>
        <v>0</v>
      </c>
      <c r="Y60" s="18">
        <f t="shared" si="46"/>
        <v>0</v>
      </c>
      <c r="Z60" s="18">
        <f t="shared" si="46"/>
        <v>0</v>
      </c>
    </row>
    <row r="61" spans="1:26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Z61" si="48">F62</f>
        <v>0</v>
      </c>
      <c r="G61" s="18">
        <f t="shared" si="48"/>
        <v>0</v>
      </c>
      <c r="H61" s="18">
        <f t="shared" si="48"/>
        <v>0</v>
      </c>
      <c r="I61" s="31">
        <f t="shared" si="3"/>
        <v>0</v>
      </c>
      <c r="J61" s="32">
        <f t="shared" ref="J61:X61" si="49">J62</f>
        <v>0</v>
      </c>
      <c r="K61" s="32">
        <f t="shared" si="49"/>
        <v>0</v>
      </c>
      <c r="L61" s="32">
        <f t="shared" si="49"/>
        <v>0</v>
      </c>
      <c r="M61" s="32">
        <f t="shared" si="49"/>
        <v>0</v>
      </c>
      <c r="N61" s="32">
        <f t="shared" si="49"/>
        <v>0</v>
      </c>
      <c r="O61" s="32">
        <f t="shared" si="49"/>
        <v>0</v>
      </c>
      <c r="P61" s="32">
        <f t="shared" si="49"/>
        <v>0</v>
      </c>
      <c r="Q61" s="32">
        <f t="shared" si="49"/>
        <v>0</v>
      </c>
      <c r="R61" s="32">
        <f t="shared" si="49"/>
        <v>0</v>
      </c>
      <c r="S61" s="32">
        <f t="shared" si="49"/>
        <v>0</v>
      </c>
      <c r="T61" s="32">
        <f t="shared" si="49"/>
        <v>0</v>
      </c>
      <c r="U61" s="32">
        <f t="shared" si="49"/>
        <v>0</v>
      </c>
      <c r="V61" s="32">
        <f t="shared" si="49"/>
        <v>0</v>
      </c>
      <c r="W61" s="32">
        <f t="shared" si="49"/>
        <v>0</v>
      </c>
      <c r="X61" s="32">
        <f t="shared" si="49"/>
        <v>0</v>
      </c>
      <c r="Y61" s="18">
        <f t="shared" si="48"/>
        <v>0</v>
      </c>
      <c r="Z61" s="18">
        <f t="shared" si="48"/>
        <v>0</v>
      </c>
    </row>
    <row r="62" spans="1:26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6"/>
      <c r="Z62" s="6"/>
    </row>
    <row r="63" spans="1:26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8"/>
      <c r="Z63" s="18"/>
    </row>
    <row r="64" spans="1:26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Z64" si="50">F65+F71</f>
        <v>0</v>
      </c>
      <c r="G64" s="18">
        <f t="shared" si="50"/>
        <v>0</v>
      </c>
      <c r="H64" s="18">
        <f t="shared" si="50"/>
        <v>0</v>
      </c>
      <c r="I64" s="31">
        <f t="shared" si="3"/>
        <v>0</v>
      </c>
      <c r="J64" s="32">
        <f t="shared" ref="J64:X64" si="51">J65+J71</f>
        <v>0</v>
      </c>
      <c r="K64" s="32">
        <f t="shared" si="51"/>
        <v>0</v>
      </c>
      <c r="L64" s="32">
        <f t="shared" si="51"/>
        <v>0</v>
      </c>
      <c r="M64" s="32">
        <f t="shared" si="51"/>
        <v>0</v>
      </c>
      <c r="N64" s="32">
        <f t="shared" si="51"/>
        <v>0</v>
      </c>
      <c r="O64" s="32">
        <f t="shared" si="51"/>
        <v>0</v>
      </c>
      <c r="P64" s="32">
        <f t="shared" si="51"/>
        <v>0</v>
      </c>
      <c r="Q64" s="32">
        <f t="shared" si="51"/>
        <v>0</v>
      </c>
      <c r="R64" s="32">
        <f t="shared" si="51"/>
        <v>0</v>
      </c>
      <c r="S64" s="32">
        <f t="shared" si="51"/>
        <v>0</v>
      </c>
      <c r="T64" s="32">
        <f t="shared" si="51"/>
        <v>0</v>
      </c>
      <c r="U64" s="32">
        <f t="shared" si="51"/>
        <v>0</v>
      </c>
      <c r="V64" s="32">
        <f t="shared" si="51"/>
        <v>0</v>
      </c>
      <c r="W64" s="32">
        <f t="shared" si="51"/>
        <v>0</v>
      </c>
      <c r="X64" s="32">
        <f t="shared" si="51"/>
        <v>0</v>
      </c>
      <c r="Y64" s="18">
        <f t="shared" si="50"/>
        <v>0</v>
      </c>
      <c r="Z64" s="18">
        <f t="shared" si="50"/>
        <v>0</v>
      </c>
    </row>
    <row r="65" spans="1:26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Z65" si="52">F66+F69</f>
        <v>0</v>
      </c>
      <c r="G65" s="18">
        <f t="shared" si="52"/>
        <v>0</v>
      </c>
      <c r="H65" s="18">
        <f t="shared" si="52"/>
        <v>0</v>
      </c>
      <c r="I65" s="31">
        <f t="shared" si="3"/>
        <v>0</v>
      </c>
      <c r="J65" s="32">
        <f t="shared" ref="J65:X65" si="53">J66+J69</f>
        <v>0</v>
      </c>
      <c r="K65" s="32">
        <f t="shared" si="53"/>
        <v>0</v>
      </c>
      <c r="L65" s="32">
        <f t="shared" si="53"/>
        <v>0</v>
      </c>
      <c r="M65" s="32">
        <f t="shared" si="53"/>
        <v>0</v>
      </c>
      <c r="N65" s="32">
        <f t="shared" si="53"/>
        <v>0</v>
      </c>
      <c r="O65" s="32">
        <f t="shared" si="53"/>
        <v>0</v>
      </c>
      <c r="P65" s="32">
        <f t="shared" si="53"/>
        <v>0</v>
      </c>
      <c r="Q65" s="32">
        <f t="shared" si="53"/>
        <v>0</v>
      </c>
      <c r="R65" s="32">
        <f t="shared" si="53"/>
        <v>0</v>
      </c>
      <c r="S65" s="32">
        <f t="shared" si="53"/>
        <v>0</v>
      </c>
      <c r="T65" s="32">
        <f t="shared" si="53"/>
        <v>0</v>
      </c>
      <c r="U65" s="32">
        <f t="shared" si="53"/>
        <v>0</v>
      </c>
      <c r="V65" s="32">
        <f t="shared" si="53"/>
        <v>0</v>
      </c>
      <c r="W65" s="32">
        <f t="shared" si="53"/>
        <v>0</v>
      </c>
      <c r="X65" s="32">
        <f t="shared" si="53"/>
        <v>0</v>
      </c>
      <c r="Y65" s="18">
        <f t="shared" si="52"/>
        <v>0</v>
      </c>
      <c r="Z65" s="18">
        <f t="shared" si="52"/>
        <v>0</v>
      </c>
    </row>
    <row r="66" spans="1:26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Z67" si="54">F67</f>
        <v>0</v>
      </c>
      <c r="G66" s="18">
        <f t="shared" si="54"/>
        <v>0</v>
      </c>
      <c r="H66" s="18">
        <f t="shared" si="54"/>
        <v>0</v>
      </c>
      <c r="I66" s="31">
        <f t="shared" si="3"/>
        <v>0</v>
      </c>
      <c r="J66" s="32">
        <f t="shared" ref="J66:X67" si="55">J67</f>
        <v>0</v>
      </c>
      <c r="K66" s="32">
        <f t="shared" si="55"/>
        <v>0</v>
      </c>
      <c r="L66" s="32">
        <f t="shared" si="55"/>
        <v>0</v>
      </c>
      <c r="M66" s="32">
        <f t="shared" si="55"/>
        <v>0</v>
      </c>
      <c r="N66" s="32">
        <f t="shared" si="55"/>
        <v>0</v>
      </c>
      <c r="O66" s="32">
        <f t="shared" si="55"/>
        <v>0</v>
      </c>
      <c r="P66" s="32">
        <f t="shared" si="55"/>
        <v>0</v>
      </c>
      <c r="Q66" s="32">
        <f t="shared" si="55"/>
        <v>0</v>
      </c>
      <c r="R66" s="32">
        <f t="shared" si="55"/>
        <v>0</v>
      </c>
      <c r="S66" s="32">
        <f t="shared" si="55"/>
        <v>0</v>
      </c>
      <c r="T66" s="32">
        <f t="shared" si="55"/>
        <v>0</v>
      </c>
      <c r="U66" s="32">
        <f t="shared" si="55"/>
        <v>0</v>
      </c>
      <c r="V66" s="32">
        <f t="shared" si="55"/>
        <v>0</v>
      </c>
      <c r="W66" s="32">
        <f t="shared" si="55"/>
        <v>0</v>
      </c>
      <c r="X66" s="32">
        <f t="shared" si="55"/>
        <v>0</v>
      </c>
      <c r="Y66" s="18">
        <f t="shared" si="54"/>
        <v>0</v>
      </c>
      <c r="Z66" s="18">
        <f t="shared" si="54"/>
        <v>0</v>
      </c>
    </row>
    <row r="67" spans="1:26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4"/>
        <v>0</v>
      </c>
      <c r="G67" s="18">
        <f t="shared" si="54"/>
        <v>0</v>
      </c>
      <c r="H67" s="18">
        <f t="shared" si="54"/>
        <v>0</v>
      </c>
      <c r="I67" s="31">
        <f t="shared" si="3"/>
        <v>0</v>
      </c>
      <c r="J67" s="32">
        <f t="shared" si="55"/>
        <v>0</v>
      </c>
      <c r="K67" s="32">
        <f t="shared" si="55"/>
        <v>0</v>
      </c>
      <c r="L67" s="32">
        <f t="shared" si="55"/>
        <v>0</v>
      </c>
      <c r="M67" s="32">
        <f t="shared" si="55"/>
        <v>0</v>
      </c>
      <c r="N67" s="32">
        <f t="shared" si="55"/>
        <v>0</v>
      </c>
      <c r="O67" s="32">
        <f t="shared" si="55"/>
        <v>0</v>
      </c>
      <c r="P67" s="32">
        <f t="shared" si="55"/>
        <v>0</v>
      </c>
      <c r="Q67" s="32">
        <f t="shared" si="55"/>
        <v>0</v>
      </c>
      <c r="R67" s="32">
        <f t="shared" si="55"/>
        <v>0</v>
      </c>
      <c r="S67" s="32">
        <f t="shared" si="55"/>
        <v>0</v>
      </c>
      <c r="T67" s="32">
        <f t="shared" si="55"/>
        <v>0</v>
      </c>
      <c r="U67" s="32">
        <f t="shared" si="55"/>
        <v>0</v>
      </c>
      <c r="V67" s="32">
        <f t="shared" si="55"/>
        <v>0</v>
      </c>
      <c r="W67" s="32">
        <f t="shared" si="55"/>
        <v>0</v>
      </c>
      <c r="X67" s="32">
        <f t="shared" si="55"/>
        <v>0</v>
      </c>
      <c r="Y67" s="18">
        <f t="shared" si="54"/>
        <v>0</v>
      </c>
      <c r="Z67" s="18">
        <f t="shared" si="54"/>
        <v>0</v>
      </c>
    </row>
    <row r="68" spans="1:26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6"/>
      <c r="Z68" s="6"/>
    </row>
    <row r="69" spans="1:26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Z69" si="56">F70</f>
        <v>0</v>
      </c>
      <c r="G69" s="18">
        <f t="shared" si="56"/>
        <v>0</v>
      </c>
      <c r="H69" s="18">
        <f t="shared" si="56"/>
        <v>0</v>
      </c>
      <c r="I69" s="31">
        <f t="shared" si="3"/>
        <v>0</v>
      </c>
      <c r="J69" s="32">
        <f t="shared" ref="J69:X69" si="57">J70</f>
        <v>0</v>
      </c>
      <c r="K69" s="32">
        <f t="shared" si="57"/>
        <v>0</v>
      </c>
      <c r="L69" s="32">
        <f t="shared" si="57"/>
        <v>0</v>
      </c>
      <c r="M69" s="32">
        <f t="shared" si="57"/>
        <v>0</v>
      </c>
      <c r="N69" s="32">
        <f t="shared" si="57"/>
        <v>0</v>
      </c>
      <c r="O69" s="32">
        <f t="shared" si="57"/>
        <v>0</v>
      </c>
      <c r="P69" s="32">
        <f t="shared" si="57"/>
        <v>0</v>
      </c>
      <c r="Q69" s="32">
        <f t="shared" si="57"/>
        <v>0</v>
      </c>
      <c r="R69" s="32">
        <f t="shared" si="57"/>
        <v>0</v>
      </c>
      <c r="S69" s="32">
        <f t="shared" si="57"/>
        <v>0</v>
      </c>
      <c r="T69" s="32">
        <f t="shared" si="57"/>
        <v>0</v>
      </c>
      <c r="U69" s="32">
        <f t="shared" si="57"/>
        <v>0</v>
      </c>
      <c r="V69" s="32">
        <f t="shared" si="57"/>
        <v>0</v>
      </c>
      <c r="W69" s="32">
        <f t="shared" si="57"/>
        <v>0</v>
      </c>
      <c r="X69" s="32">
        <f t="shared" si="57"/>
        <v>0</v>
      </c>
      <c r="Y69" s="18">
        <f t="shared" si="56"/>
        <v>0</v>
      </c>
      <c r="Z69" s="18">
        <f t="shared" si="56"/>
        <v>0</v>
      </c>
    </row>
    <row r="70" spans="1:26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6"/>
      <c r="Z70" s="6"/>
    </row>
    <row r="71" spans="1:26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Z71" si="58">F72</f>
        <v>0</v>
      </c>
      <c r="G71" s="18">
        <f t="shared" si="58"/>
        <v>0</v>
      </c>
      <c r="H71" s="18">
        <f t="shared" si="58"/>
        <v>0</v>
      </c>
      <c r="I71" s="31">
        <f t="shared" si="3"/>
        <v>0</v>
      </c>
      <c r="J71" s="32">
        <f t="shared" ref="J71:X71" si="59">J72</f>
        <v>0</v>
      </c>
      <c r="K71" s="32">
        <f t="shared" si="59"/>
        <v>0</v>
      </c>
      <c r="L71" s="32">
        <f t="shared" si="59"/>
        <v>0</v>
      </c>
      <c r="M71" s="32">
        <f t="shared" si="59"/>
        <v>0</v>
      </c>
      <c r="N71" s="32">
        <f t="shared" si="59"/>
        <v>0</v>
      </c>
      <c r="O71" s="32">
        <f t="shared" si="59"/>
        <v>0</v>
      </c>
      <c r="P71" s="32">
        <f t="shared" si="59"/>
        <v>0</v>
      </c>
      <c r="Q71" s="32">
        <f t="shared" si="59"/>
        <v>0</v>
      </c>
      <c r="R71" s="32">
        <f t="shared" si="59"/>
        <v>0</v>
      </c>
      <c r="S71" s="32">
        <f t="shared" si="59"/>
        <v>0</v>
      </c>
      <c r="T71" s="32">
        <f t="shared" si="59"/>
        <v>0</v>
      </c>
      <c r="U71" s="32">
        <f t="shared" si="59"/>
        <v>0</v>
      </c>
      <c r="V71" s="32">
        <f t="shared" si="59"/>
        <v>0</v>
      </c>
      <c r="W71" s="32">
        <f t="shared" si="59"/>
        <v>0</v>
      </c>
      <c r="X71" s="32">
        <f t="shared" si="59"/>
        <v>0</v>
      </c>
      <c r="Y71" s="18">
        <f t="shared" si="58"/>
        <v>0</v>
      </c>
      <c r="Z71" s="18">
        <f t="shared" si="58"/>
        <v>0</v>
      </c>
    </row>
    <row r="72" spans="1:26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60">SUM(J72:X72)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18"/>
      <c r="Z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Y72"/>
  <sheetViews>
    <sheetView zoomScaleNormal="100" zoomScalePageLayoutView="80" workbookViewId="0">
      <pane xSplit="5" ySplit="10" topLeftCell="F11" activePane="bottomRight" state="frozen"/>
      <selection activeCell="E61" sqref="E61"/>
      <selection pane="topRight" activeCell="E61" sqref="E61"/>
      <selection pane="bottomLeft" activeCell="E61" sqref="E61"/>
      <selection pane="bottomRight"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7" width="12" customWidth="1"/>
    <col min="8" max="8" width="9.140625" bestFit="1" customWidth="1"/>
    <col min="9" max="9" width="12.7109375" style="26" bestFit="1" customWidth="1"/>
    <col min="10" max="23" width="11.28515625" style="26" hidden="1" customWidth="1" outlineLevel="1"/>
    <col min="24" max="24" width="12" customWidth="1" collapsed="1"/>
    <col min="25" max="25" width="12" customWidth="1"/>
  </cols>
  <sheetData>
    <row r="1" spans="1:25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5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5" ht="19.5" x14ac:dyDescent="0.55000000000000004">
      <c r="A3" s="21" t="s">
        <v>136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5" ht="24.75" x14ac:dyDescent="0.75">
      <c r="A4" s="3" t="s">
        <v>137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5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5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215</v>
      </c>
      <c r="L6" s="28" t="s">
        <v>216</v>
      </c>
      <c r="M6" s="28" t="s">
        <v>217</v>
      </c>
      <c r="N6" s="28" t="s">
        <v>218</v>
      </c>
      <c r="O6" s="28" t="s">
        <v>219</v>
      </c>
      <c r="P6" s="28" t="s">
        <v>220</v>
      </c>
      <c r="Q6" s="28" t="s">
        <v>221</v>
      </c>
      <c r="R6" s="28" t="s">
        <v>222</v>
      </c>
      <c r="S6" s="28" t="s">
        <v>223</v>
      </c>
      <c r="T6" s="28" t="s">
        <v>224</v>
      </c>
      <c r="U6" s="28" t="s">
        <v>225</v>
      </c>
      <c r="V6" s="28" t="s">
        <v>226</v>
      </c>
      <c r="W6" s="28" t="s">
        <v>227</v>
      </c>
      <c r="X6" s="16">
        <v>2013</v>
      </c>
      <c r="Y6" s="16">
        <v>2014</v>
      </c>
    </row>
    <row r="7" spans="1:25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Y7" si="0">F8+F64</f>
        <v>4327</v>
      </c>
      <c r="G7" s="18">
        <f t="shared" si="0"/>
        <v>6292</v>
      </c>
      <c r="H7" s="18">
        <f t="shared" si="0"/>
        <v>8880</v>
      </c>
      <c r="I7" s="31">
        <f>SUM(J7:W7)</f>
        <v>9783.0000000000018</v>
      </c>
      <c r="J7" s="32">
        <f t="shared" ref="J7:W7" si="1">J8+J64</f>
        <v>6079.2</v>
      </c>
      <c r="K7" s="32">
        <f t="shared" si="1"/>
        <v>188.20000000000002</v>
      </c>
      <c r="L7" s="32">
        <f t="shared" si="1"/>
        <v>248.99999999999997</v>
      </c>
      <c r="M7" s="32">
        <f t="shared" si="1"/>
        <v>307.8</v>
      </c>
      <c r="N7" s="32">
        <f t="shared" si="1"/>
        <v>282.59999999999997</v>
      </c>
      <c r="O7" s="32">
        <f t="shared" si="1"/>
        <v>270.79999999999995</v>
      </c>
      <c r="P7" s="32">
        <f t="shared" si="1"/>
        <v>316.29999999999995</v>
      </c>
      <c r="Q7" s="32">
        <f t="shared" si="1"/>
        <v>274.7</v>
      </c>
      <c r="R7" s="32">
        <f t="shared" si="1"/>
        <v>315.10000000000002</v>
      </c>
      <c r="S7" s="32">
        <f t="shared" si="1"/>
        <v>290.7</v>
      </c>
      <c r="T7" s="32">
        <f t="shared" si="1"/>
        <v>285.2</v>
      </c>
      <c r="U7" s="32">
        <f t="shared" si="1"/>
        <v>297.79999999999995</v>
      </c>
      <c r="V7" s="32">
        <f t="shared" si="1"/>
        <v>314.89999999999998</v>
      </c>
      <c r="W7" s="32">
        <f t="shared" si="1"/>
        <v>310.7</v>
      </c>
      <c r="X7" s="18">
        <f t="shared" si="0"/>
        <v>8901</v>
      </c>
      <c r="Y7" s="18">
        <f t="shared" si="0"/>
        <v>9003</v>
      </c>
    </row>
    <row r="8" spans="1:25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Y8" si="2">F9+F59</f>
        <v>4327</v>
      </c>
      <c r="G8" s="18">
        <f t="shared" si="2"/>
        <v>6292</v>
      </c>
      <c r="H8" s="18">
        <f t="shared" si="2"/>
        <v>8880</v>
      </c>
      <c r="I8" s="31">
        <f t="shared" ref="I8:I70" si="3">SUM(J8:W8)</f>
        <v>9783.0000000000018</v>
      </c>
      <c r="J8" s="32">
        <f t="shared" ref="J8:W8" si="4">J9+J59</f>
        <v>6079.2</v>
      </c>
      <c r="K8" s="32">
        <f t="shared" si="4"/>
        <v>188.20000000000002</v>
      </c>
      <c r="L8" s="32">
        <f t="shared" si="4"/>
        <v>248.99999999999997</v>
      </c>
      <c r="M8" s="32">
        <f t="shared" si="4"/>
        <v>307.8</v>
      </c>
      <c r="N8" s="32">
        <f t="shared" si="4"/>
        <v>282.59999999999997</v>
      </c>
      <c r="O8" s="32">
        <f t="shared" si="4"/>
        <v>270.79999999999995</v>
      </c>
      <c r="P8" s="32">
        <f t="shared" si="4"/>
        <v>316.29999999999995</v>
      </c>
      <c r="Q8" s="32">
        <f t="shared" si="4"/>
        <v>274.7</v>
      </c>
      <c r="R8" s="32">
        <f t="shared" si="4"/>
        <v>315.10000000000002</v>
      </c>
      <c r="S8" s="32">
        <f t="shared" si="4"/>
        <v>290.7</v>
      </c>
      <c r="T8" s="32">
        <f t="shared" si="4"/>
        <v>285.2</v>
      </c>
      <c r="U8" s="32">
        <f t="shared" si="4"/>
        <v>297.79999999999995</v>
      </c>
      <c r="V8" s="32">
        <f t="shared" si="4"/>
        <v>314.89999999999998</v>
      </c>
      <c r="W8" s="32">
        <f t="shared" si="4"/>
        <v>310.7</v>
      </c>
      <c r="X8" s="18">
        <f t="shared" si="2"/>
        <v>8901</v>
      </c>
      <c r="Y8" s="18">
        <f t="shared" si="2"/>
        <v>9003</v>
      </c>
    </row>
    <row r="9" spans="1:25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Y9" si="5">F10+F28</f>
        <v>4327</v>
      </c>
      <c r="G9" s="18">
        <f t="shared" si="5"/>
        <v>6292</v>
      </c>
      <c r="H9" s="18">
        <f t="shared" si="5"/>
        <v>8880</v>
      </c>
      <c r="I9" s="31">
        <f t="shared" si="3"/>
        <v>9783.0000000000018</v>
      </c>
      <c r="J9" s="32">
        <f t="shared" ref="J9:W9" si="6">J10+J28</f>
        <v>6079.2</v>
      </c>
      <c r="K9" s="32">
        <f t="shared" si="6"/>
        <v>188.20000000000002</v>
      </c>
      <c r="L9" s="32">
        <f t="shared" si="6"/>
        <v>248.99999999999997</v>
      </c>
      <c r="M9" s="32">
        <f t="shared" si="6"/>
        <v>307.8</v>
      </c>
      <c r="N9" s="32">
        <f t="shared" si="6"/>
        <v>282.59999999999997</v>
      </c>
      <c r="O9" s="32">
        <f t="shared" si="6"/>
        <v>270.79999999999995</v>
      </c>
      <c r="P9" s="32">
        <f t="shared" si="6"/>
        <v>316.29999999999995</v>
      </c>
      <c r="Q9" s="32">
        <f t="shared" si="6"/>
        <v>274.7</v>
      </c>
      <c r="R9" s="32">
        <f t="shared" si="6"/>
        <v>315.10000000000002</v>
      </c>
      <c r="S9" s="32">
        <f t="shared" si="6"/>
        <v>290.7</v>
      </c>
      <c r="T9" s="32">
        <f t="shared" si="6"/>
        <v>285.2</v>
      </c>
      <c r="U9" s="32">
        <f t="shared" si="6"/>
        <v>297.79999999999995</v>
      </c>
      <c r="V9" s="32">
        <f t="shared" si="6"/>
        <v>314.89999999999998</v>
      </c>
      <c r="W9" s="32">
        <f t="shared" si="6"/>
        <v>310.7</v>
      </c>
      <c r="X9" s="18">
        <f t="shared" si="5"/>
        <v>8901</v>
      </c>
      <c r="Y9" s="18">
        <f t="shared" si="5"/>
        <v>9003</v>
      </c>
    </row>
    <row r="10" spans="1:25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Y10" si="7">F11</f>
        <v>870</v>
      </c>
      <c r="G10" s="18">
        <f t="shared" si="7"/>
        <v>1016</v>
      </c>
      <c r="H10" s="18">
        <f t="shared" si="7"/>
        <v>1640</v>
      </c>
      <c r="I10" s="31">
        <f t="shared" si="3"/>
        <v>1864</v>
      </c>
      <c r="J10" s="32">
        <f t="shared" ref="J10:W10" si="8">J11</f>
        <v>1158.28</v>
      </c>
      <c r="K10" s="32">
        <f t="shared" si="8"/>
        <v>35.79</v>
      </c>
      <c r="L10" s="32">
        <f t="shared" si="8"/>
        <v>47.35</v>
      </c>
      <c r="M10" s="32">
        <f t="shared" si="8"/>
        <v>58.72</v>
      </c>
      <c r="N10" s="32">
        <f t="shared" si="8"/>
        <v>53.859999999999992</v>
      </c>
      <c r="O10" s="32">
        <f t="shared" si="8"/>
        <v>51.620000000000005</v>
      </c>
      <c r="P10" s="32">
        <f t="shared" si="8"/>
        <v>60.21</v>
      </c>
      <c r="Q10" s="32">
        <f t="shared" si="8"/>
        <v>52.39</v>
      </c>
      <c r="R10" s="32">
        <f t="shared" si="8"/>
        <v>60.019999999999996</v>
      </c>
      <c r="S10" s="32">
        <f t="shared" si="8"/>
        <v>55.37</v>
      </c>
      <c r="T10" s="32">
        <f t="shared" si="8"/>
        <v>54.43</v>
      </c>
      <c r="U10" s="32">
        <f t="shared" si="8"/>
        <v>56.66</v>
      </c>
      <c r="V10" s="32">
        <f t="shared" si="8"/>
        <v>60.019999999999996</v>
      </c>
      <c r="W10" s="32">
        <f t="shared" si="8"/>
        <v>59.28</v>
      </c>
      <c r="X10" s="18">
        <f t="shared" si="7"/>
        <v>2300</v>
      </c>
      <c r="Y10" s="18">
        <f t="shared" si="7"/>
        <v>2976</v>
      </c>
    </row>
    <row r="11" spans="1:25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9">F12+F16+F18+F21+F25</f>
        <v>870</v>
      </c>
      <c r="G11" s="18">
        <f t="shared" ref="G11" si="10">G12+G16+G18+G21+G25</f>
        <v>1016</v>
      </c>
      <c r="H11" s="18">
        <f t="shared" ref="H11" si="11">H12+H16+H18+H21+H25</f>
        <v>1640</v>
      </c>
      <c r="I11" s="31">
        <f t="shared" si="3"/>
        <v>1864</v>
      </c>
      <c r="J11" s="32">
        <f t="shared" ref="J11:W11" si="12">J12+J16+J18+J21+J25</f>
        <v>1158.28</v>
      </c>
      <c r="K11" s="32">
        <f t="shared" si="12"/>
        <v>35.79</v>
      </c>
      <c r="L11" s="32">
        <f t="shared" si="12"/>
        <v>47.35</v>
      </c>
      <c r="M11" s="32">
        <f t="shared" si="12"/>
        <v>58.72</v>
      </c>
      <c r="N11" s="32">
        <f t="shared" si="12"/>
        <v>53.859999999999992</v>
      </c>
      <c r="O11" s="32">
        <f t="shared" si="12"/>
        <v>51.620000000000005</v>
      </c>
      <c r="P11" s="32">
        <f t="shared" si="12"/>
        <v>60.21</v>
      </c>
      <c r="Q11" s="32">
        <f t="shared" si="12"/>
        <v>52.39</v>
      </c>
      <c r="R11" s="32">
        <f t="shared" si="12"/>
        <v>60.019999999999996</v>
      </c>
      <c r="S11" s="32">
        <f t="shared" si="12"/>
        <v>55.37</v>
      </c>
      <c r="T11" s="32">
        <f t="shared" si="12"/>
        <v>54.43</v>
      </c>
      <c r="U11" s="32">
        <f t="shared" si="12"/>
        <v>56.66</v>
      </c>
      <c r="V11" s="32">
        <f t="shared" si="12"/>
        <v>60.019999999999996</v>
      </c>
      <c r="W11" s="32">
        <f t="shared" si="12"/>
        <v>59.28</v>
      </c>
      <c r="X11" s="18">
        <f t="shared" ref="X11" si="13">X12+X16+X18+X21+X25</f>
        <v>2300</v>
      </c>
      <c r="Y11" s="18">
        <f t="shared" ref="Y11" si="14">Y12+Y16+Y18+Y21+Y25</f>
        <v>2976</v>
      </c>
    </row>
    <row r="12" spans="1:25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Y12" si="15">SUM(F13:F15)</f>
        <v>56</v>
      </c>
      <c r="G12" s="6">
        <f t="shared" si="15"/>
        <v>40</v>
      </c>
      <c r="H12" s="6">
        <f t="shared" si="15"/>
        <v>52</v>
      </c>
      <c r="I12" s="31">
        <f t="shared" si="3"/>
        <v>97.000000000000014</v>
      </c>
      <c r="J12" s="33">
        <f t="shared" ref="J12:W12" si="16">SUM(J13:J15)</f>
        <v>60.28</v>
      </c>
      <c r="K12" s="33">
        <f t="shared" si="16"/>
        <v>1.8599999999999999</v>
      </c>
      <c r="L12" s="33">
        <f t="shared" si="16"/>
        <v>2.4700000000000002</v>
      </c>
      <c r="M12" s="33">
        <f t="shared" si="16"/>
        <v>3.06</v>
      </c>
      <c r="N12" s="33">
        <f t="shared" si="16"/>
        <v>2.8000000000000003</v>
      </c>
      <c r="O12" s="33">
        <f t="shared" si="16"/>
        <v>2.68</v>
      </c>
      <c r="P12" s="33">
        <f t="shared" si="16"/>
        <v>3.14</v>
      </c>
      <c r="Q12" s="33">
        <f t="shared" si="16"/>
        <v>2.73</v>
      </c>
      <c r="R12" s="33">
        <f t="shared" si="16"/>
        <v>3.12</v>
      </c>
      <c r="S12" s="33">
        <f t="shared" si="16"/>
        <v>2.88</v>
      </c>
      <c r="T12" s="33">
        <f t="shared" si="16"/>
        <v>2.83</v>
      </c>
      <c r="U12" s="33">
        <f t="shared" si="16"/>
        <v>2.95</v>
      </c>
      <c r="V12" s="33">
        <f t="shared" si="16"/>
        <v>3.12</v>
      </c>
      <c r="W12" s="33">
        <f t="shared" si="16"/>
        <v>3.08</v>
      </c>
      <c r="X12" s="6">
        <f t="shared" si="15"/>
        <v>133</v>
      </c>
      <c r="Y12" s="6">
        <f t="shared" si="15"/>
        <v>239</v>
      </c>
    </row>
    <row r="13" spans="1:25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52</v>
      </c>
      <c r="G13" s="6">
        <v>35</v>
      </c>
      <c r="H13" s="6">
        <v>45</v>
      </c>
      <c r="I13" s="31">
        <f t="shared" si="3"/>
        <v>89.999999999999972</v>
      </c>
      <c r="J13" s="33">
        <v>55.93</v>
      </c>
      <c r="K13" s="33">
        <v>1.73</v>
      </c>
      <c r="L13" s="33">
        <v>2.29</v>
      </c>
      <c r="M13" s="33">
        <v>2.84</v>
      </c>
      <c r="N13" s="33">
        <v>2.6</v>
      </c>
      <c r="O13" s="33">
        <v>2.4900000000000002</v>
      </c>
      <c r="P13" s="33">
        <v>2.91</v>
      </c>
      <c r="Q13" s="33">
        <v>2.5299999999999998</v>
      </c>
      <c r="R13" s="33">
        <v>2.89</v>
      </c>
      <c r="S13" s="33">
        <v>2.67</v>
      </c>
      <c r="T13" s="33">
        <v>2.63</v>
      </c>
      <c r="U13" s="33">
        <v>2.74</v>
      </c>
      <c r="V13" s="33">
        <v>2.89</v>
      </c>
      <c r="W13" s="33">
        <v>2.86</v>
      </c>
      <c r="X13" s="6">
        <v>125</v>
      </c>
      <c r="Y13" s="6">
        <v>230</v>
      </c>
    </row>
    <row r="14" spans="1:25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6"/>
      <c r="Y14" s="6"/>
    </row>
    <row r="15" spans="1:25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4</v>
      </c>
      <c r="G15" s="6">
        <v>5</v>
      </c>
      <c r="H15" s="6">
        <v>7</v>
      </c>
      <c r="I15" s="31">
        <f t="shared" si="3"/>
        <v>7.0000000000000009</v>
      </c>
      <c r="J15" s="33">
        <v>4.3499999999999996</v>
      </c>
      <c r="K15" s="33">
        <v>0.13</v>
      </c>
      <c r="L15" s="33">
        <v>0.18</v>
      </c>
      <c r="M15" s="33">
        <v>0.22</v>
      </c>
      <c r="N15" s="33">
        <v>0.2</v>
      </c>
      <c r="O15" s="33">
        <v>0.19</v>
      </c>
      <c r="P15" s="33">
        <v>0.23</v>
      </c>
      <c r="Q15" s="33">
        <v>0.2</v>
      </c>
      <c r="R15" s="33">
        <v>0.23</v>
      </c>
      <c r="S15" s="33">
        <v>0.21</v>
      </c>
      <c r="T15" s="33">
        <v>0.2</v>
      </c>
      <c r="U15" s="33">
        <v>0.21</v>
      </c>
      <c r="V15" s="33">
        <v>0.23</v>
      </c>
      <c r="W15" s="33">
        <v>0.22</v>
      </c>
      <c r="X15" s="6">
        <v>8</v>
      </c>
      <c r="Y15" s="6">
        <v>9</v>
      </c>
    </row>
    <row r="16" spans="1:25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Y16" si="17">F17</f>
        <v>4</v>
      </c>
      <c r="G16" s="6">
        <f t="shared" si="17"/>
        <v>5</v>
      </c>
      <c r="H16" s="6">
        <f t="shared" si="17"/>
        <v>6</v>
      </c>
      <c r="I16" s="31">
        <f t="shared" si="3"/>
        <v>6.0000000000000009</v>
      </c>
      <c r="J16" s="33">
        <f t="shared" ref="J16:W16" si="18">J17</f>
        <v>3.73</v>
      </c>
      <c r="K16" s="33">
        <f t="shared" si="18"/>
        <v>0.12</v>
      </c>
      <c r="L16" s="33">
        <f t="shared" si="18"/>
        <v>0.15</v>
      </c>
      <c r="M16" s="33">
        <f t="shared" si="18"/>
        <v>0.19</v>
      </c>
      <c r="N16" s="33">
        <f t="shared" si="18"/>
        <v>0.17</v>
      </c>
      <c r="O16" s="33">
        <f t="shared" si="18"/>
        <v>0.17</v>
      </c>
      <c r="P16" s="33">
        <f t="shared" si="18"/>
        <v>0.19</v>
      </c>
      <c r="Q16" s="33">
        <f t="shared" si="18"/>
        <v>0.17</v>
      </c>
      <c r="R16" s="33">
        <f t="shared" si="18"/>
        <v>0.19</v>
      </c>
      <c r="S16" s="33">
        <f t="shared" si="18"/>
        <v>0.18</v>
      </c>
      <c r="T16" s="33">
        <f t="shared" si="18"/>
        <v>0.18</v>
      </c>
      <c r="U16" s="33">
        <f t="shared" si="18"/>
        <v>0.18</v>
      </c>
      <c r="V16" s="33">
        <f t="shared" si="18"/>
        <v>0.19</v>
      </c>
      <c r="W16" s="33">
        <f t="shared" si="18"/>
        <v>0.19</v>
      </c>
      <c r="X16" s="6">
        <f t="shared" si="17"/>
        <v>6.5</v>
      </c>
      <c r="Y16" s="6">
        <f t="shared" si="17"/>
        <v>8</v>
      </c>
    </row>
    <row r="17" spans="1:25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4</v>
      </c>
      <c r="G17" s="6">
        <v>5</v>
      </c>
      <c r="H17" s="6">
        <v>6</v>
      </c>
      <c r="I17" s="31">
        <f t="shared" si="3"/>
        <v>6.0000000000000009</v>
      </c>
      <c r="J17" s="33">
        <v>3.73</v>
      </c>
      <c r="K17" s="33">
        <v>0.12</v>
      </c>
      <c r="L17" s="33">
        <v>0.15</v>
      </c>
      <c r="M17" s="33">
        <v>0.19</v>
      </c>
      <c r="N17" s="33">
        <v>0.17</v>
      </c>
      <c r="O17" s="33">
        <v>0.17</v>
      </c>
      <c r="P17" s="33">
        <v>0.19</v>
      </c>
      <c r="Q17" s="33">
        <v>0.17</v>
      </c>
      <c r="R17" s="33">
        <v>0.19</v>
      </c>
      <c r="S17" s="33">
        <v>0.18</v>
      </c>
      <c r="T17" s="33">
        <v>0.18</v>
      </c>
      <c r="U17" s="33">
        <v>0.18</v>
      </c>
      <c r="V17" s="33">
        <v>0.19</v>
      </c>
      <c r="W17" s="33">
        <v>0.19</v>
      </c>
      <c r="X17" s="6">
        <v>6.5</v>
      </c>
      <c r="Y17" s="6">
        <v>8</v>
      </c>
    </row>
    <row r="18" spans="1:25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Y18" si="19">SUM(F19:F20)</f>
        <v>40</v>
      </c>
      <c r="G18" s="6">
        <f t="shared" si="19"/>
        <v>41</v>
      </c>
      <c r="H18" s="6">
        <f t="shared" si="19"/>
        <v>42</v>
      </c>
      <c r="I18" s="31">
        <f t="shared" si="3"/>
        <v>40.999999999999993</v>
      </c>
      <c r="J18" s="33">
        <f t="shared" ref="J18:W18" si="20">SUM(J19:J20)</f>
        <v>25.47</v>
      </c>
      <c r="K18" s="33">
        <f t="shared" si="20"/>
        <v>0.79</v>
      </c>
      <c r="L18" s="33">
        <f t="shared" si="20"/>
        <v>1.05</v>
      </c>
      <c r="M18" s="33">
        <f t="shared" si="20"/>
        <v>1.29</v>
      </c>
      <c r="N18" s="33">
        <f t="shared" si="20"/>
        <v>1.1900000000000002</v>
      </c>
      <c r="O18" s="33">
        <f t="shared" si="20"/>
        <v>1.1300000000000001</v>
      </c>
      <c r="P18" s="33">
        <f t="shared" si="20"/>
        <v>1.32</v>
      </c>
      <c r="Q18" s="33">
        <f t="shared" si="20"/>
        <v>1.1500000000000001</v>
      </c>
      <c r="R18" s="33">
        <f t="shared" si="20"/>
        <v>1.32</v>
      </c>
      <c r="S18" s="33">
        <f t="shared" si="20"/>
        <v>1.22</v>
      </c>
      <c r="T18" s="33">
        <f t="shared" si="20"/>
        <v>1.2000000000000002</v>
      </c>
      <c r="U18" s="33">
        <f t="shared" si="20"/>
        <v>1.25</v>
      </c>
      <c r="V18" s="33">
        <f t="shared" si="20"/>
        <v>1.32</v>
      </c>
      <c r="W18" s="33">
        <f t="shared" si="20"/>
        <v>1.3</v>
      </c>
      <c r="X18" s="6">
        <f t="shared" si="19"/>
        <v>43.5</v>
      </c>
      <c r="Y18" s="6">
        <f t="shared" si="19"/>
        <v>48</v>
      </c>
    </row>
    <row r="19" spans="1:25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</v>
      </c>
      <c r="G19" s="6">
        <v>3</v>
      </c>
      <c r="H19" s="6">
        <v>4</v>
      </c>
      <c r="I19" s="31">
        <f t="shared" si="3"/>
        <v>2.9999999999999996</v>
      </c>
      <c r="J19" s="33">
        <v>1.86</v>
      </c>
      <c r="K19" s="33">
        <v>0.06</v>
      </c>
      <c r="L19" s="33">
        <v>0.08</v>
      </c>
      <c r="M19" s="33">
        <v>0.09</v>
      </c>
      <c r="N19" s="33">
        <v>0.09</v>
      </c>
      <c r="O19" s="33">
        <v>0.08</v>
      </c>
      <c r="P19" s="33">
        <v>0.1</v>
      </c>
      <c r="Q19" s="33">
        <v>0.08</v>
      </c>
      <c r="R19" s="33">
        <v>0.1</v>
      </c>
      <c r="S19" s="33">
        <v>0.09</v>
      </c>
      <c r="T19" s="33">
        <v>0.09</v>
      </c>
      <c r="U19" s="33">
        <v>0.09</v>
      </c>
      <c r="V19" s="33">
        <v>0.1</v>
      </c>
      <c r="W19" s="33">
        <v>0.09</v>
      </c>
      <c r="X19" s="6">
        <v>3.5</v>
      </c>
      <c r="Y19" s="6">
        <v>5</v>
      </c>
    </row>
    <row r="20" spans="1:25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38</v>
      </c>
      <c r="G20" s="6">
        <v>38</v>
      </c>
      <c r="H20" s="6">
        <v>38</v>
      </c>
      <c r="I20" s="31">
        <f t="shared" si="3"/>
        <v>38</v>
      </c>
      <c r="J20" s="33">
        <v>23.61</v>
      </c>
      <c r="K20" s="33">
        <v>0.73</v>
      </c>
      <c r="L20" s="33">
        <v>0.97</v>
      </c>
      <c r="M20" s="33">
        <v>1.2</v>
      </c>
      <c r="N20" s="33">
        <v>1.1000000000000001</v>
      </c>
      <c r="O20" s="33">
        <v>1.05</v>
      </c>
      <c r="P20" s="33">
        <v>1.22</v>
      </c>
      <c r="Q20" s="33">
        <v>1.07</v>
      </c>
      <c r="R20" s="33">
        <v>1.22</v>
      </c>
      <c r="S20" s="33">
        <v>1.1299999999999999</v>
      </c>
      <c r="T20" s="33">
        <v>1.1100000000000001</v>
      </c>
      <c r="U20" s="33">
        <v>1.1599999999999999</v>
      </c>
      <c r="V20" s="33">
        <v>1.22</v>
      </c>
      <c r="W20" s="33">
        <v>1.21</v>
      </c>
      <c r="X20" s="6">
        <v>40</v>
      </c>
      <c r="Y20" s="6">
        <v>43</v>
      </c>
    </row>
    <row r="21" spans="1:25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Y21" si="21">SUM(F22:F24)</f>
        <v>770</v>
      </c>
      <c r="G21" s="6">
        <f t="shared" si="21"/>
        <v>930</v>
      </c>
      <c r="H21" s="6">
        <f t="shared" si="21"/>
        <v>1540</v>
      </c>
      <c r="I21" s="31">
        <f t="shared" si="3"/>
        <v>1709.9999999999998</v>
      </c>
      <c r="J21" s="33">
        <f t="shared" ref="J21:W21" si="22">SUM(J22:J24)</f>
        <v>1062.5899999999999</v>
      </c>
      <c r="K21" s="33">
        <f t="shared" si="22"/>
        <v>32.83</v>
      </c>
      <c r="L21" s="33">
        <f t="shared" si="22"/>
        <v>43.43</v>
      </c>
      <c r="M21" s="33">
        <f t="shared" si="22"/>
        <v>53.86</v>
      </c>
      <c r="N21" s="33">
        <f t="shared" si="22"/>
        <v>49.41</v>
      </c>
      <c r="O21" s="33">
        <f t="shared" si="22"/>
        <v>47.36</v>
      </c>
      <c r="P21" s="33">
        <f t="shared" si="22"/>
        <v>55.24</v>
      </c>
      <c r="Q21" s="33">
        <f t="shared" si="22"/>
        <v>48.06</v>
      </c>
      <c r="R21" s="33">
        <f t="shared" si="22"/>
        <v>55.059999999999995</v>
      </c>
      <c r="S21" s="33">
        <f t="shared" si="22"/>
        <v>50.79</v>
      </c>
      <c r="T21" s="33">
        <f t="shared" si="22"/>
        <v>49.93</v>
      </c>
      <c r="U21" s="33">
        <f t="shared" si="22"/>
        <v>51.98</v>
      </c>
      <c r="V21" s="33">
        <f t="shared" si="22"/>
        <v>55.069999999999993</v>
      </c>
      <c r="W21" s="33">
        <f t="shared" si="22"/>
        <v>54.39</v>
      </c>
      <c r="X21" s="6">
        <f t="shared" si="21"/>
        <v>2100</v>
      </c>
      <c r="Y21" s="6">
        <f t="shared" si="21"/>
        <v>2655</v>
      </c>
    </row>
    <row r="22" spans="1:25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120</v>
      </c>
      <c r="G22" s="6">
        <v>130</v>
      </c>
      <c r="H22" s="6">
        <v>140</v>
      </c>
      <c r="I22" s="31">
        <f t="shared" si="3"/>
        <v>160</v>
      </c>
      <c r="J22" s="33">
        <v>99.42</v>
      </c>
      <c r="K22" s="33">
        <v>3.07</v>
      </c>
      <c r="L22" s="33">
        <v>4.0599999999999996</v>
      </c>
      <c r="M22" s="33">
        <v>5.04</v>
      </c>
      <c r="N22" s="33">
        <v>4.62</v>
      </c>
      <c r="O22" s="33">
        <v>4.43</v>
      </c>
      <c r="P22" s="33">
        <v>5.17</v>
      </c>
      <c r="Q22" s="33">
        <v>4.5</v>
      </c>
      <c r="R22" s="33">
        <v>5.15</v>
      </c>
      <c r="S22" s="33">
        <v>4.75</v>
      </c>
      <c r="T22" s="33">
        <v>4.67</v>
      </c>
      <c r="U22" s="33">
        <v>4.8600000000000003</v>
      </c>
      <c r="V22" s="33">
        <v>5.16</v>
      </c>
      <c r="W22" s="33">
        <v>5.0999999999999996</v>
      </c>
      <c r="X22" s="6">
        <v>150</v>
      </c>
      <c r="Y22" s="6">
        <v>185</v>
      </c>
    </row>
    <row r="23" spans="1:25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650</v>
      </c>
      <c r="G23" s="6">
        <v>800</v>
      </c>
      <c r="H23" s="6">
        <v>1400</v>
      </c>
      <c r="I23" s="31">
        <f t="shared" si="3"/>
        <v>1549.9999999999998</v>
      </c>
      <c r="J23" s="33">
        <v>963.17</v>
      </c>
      <c r="K23" s="33">
        <v>29.76</v>
      </c>
      <c r="L23" s="33">
        <v>39.369999999999997</v>
      </c>
      <c r="M23" s="33">
        <v>48.82</v>
      </c>
      <c r="N23" s="33">
        <v>44.79</v>
      </c>
      <c r="O23" s="33">
        <v>42.93</v>
      </c>
      <c r="P23" s="33">
        <v>50.07</v>
      </c>
      <c r="Q23" s="33">
        <v>43.56</v>
      </c>
      <c r="R23" s="33">
        <v>49.91</v>
      </c>
      <c r="S23" s="33">
        <v>46.04</v>
      </c>
      <c r="T23" s="33">
        <v>45.26</v>
      </c>
      <c r="U23" s="33">
        <v>47.12</v>
      </c>
      <c r="V23" s="33">
        <v>49.91</v>
      </c>
      <c r="W23" s="33">
        <v>49.29</v>
      </c>
      <c r="X23" s="6">
        <v>1950</v>
      </c>
      <c r="Y23" s="6">
        <v>2470</v>
      </c>
    </row>
    <row r="24" spans="1:25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6"/>
      <c r="Y24" s="6"/>
    </row>
    <row r="25" spans="1:25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10.000000000000002</v>
      </c>
      <c r="J25" s="33">
        <f t="shared" ref="J25:W25" si="23">SUM(J26:J27)</f>
        <v>6.21</v>
      </c>
      <c r="K25" s="33">
        <f t="shared" si="23"/>
        <v>0.19</v>
      </c>
      <c r="L25" s="33">
        <f t="shared" si="23"/>
        <v>0.25</v>
      </c>
      <c r="M25" s="33">
        <f t="shared" si="23"/>
        <v>0.32</v>
      </c>
      <c r="N25" s="33">
        <f t="shared" si="23"/>
        <v>0.28999999999999998</v>
      </c>
      <c r="O25" s="33">
        <f t="shared" si="23"/>
        <v>0.28000000000000003</v>
      </c>
      <c r="P25" s="33">
        <f t="shared" si="23"/>
        <v>0.32</v>
      </c>
      <c r="Q25" s="33">
        <f t="shared" si="23"/>
        <v>0.28000000000000003</v>
      </c>
      <c r="R25" s="33">
        <f t="shared" si="23"/>
        <v>0.33</v>
      </c>
      <c r="S25" s="33">
        <f t="shared" si="23"/>
        <v>0.3</v>
      </c>
      <c r="T25" s="33">
        <f t="shared" si="23"/>
        <v>0.28999999999999998</v>
      </c>
      <c r="U25" s="33">
        <f t="shared" si="23"/>
        <v>0.3</v>
      </c>
      <c r="V25" s="33">
        <f t="shared" si="23"/>
        <v>0.32</v>
      </c>
      <c r="W25" s="33">
        <f t="shared" si="23"/>
        <v>0.32</v>
      </c>
      <c r="X25" s="6">
        <f t="shared" ref="X25:Y25" si="24">SUM(X26:X27)</f>
        <v>17</v>
      </c>
      <c r="Y25" s="6">
        <f t="shared" si="24"/>
        <v>26</v>
      </c>
    </row>
    <row r="26" spans="1:25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>SUM(J26:W26)</f>
        <v>10.000000000000002</v>
      </c>
      <c r="J26" s="33">
        <v>6.21</v>
      </c>
      <c r="K26" s="33">
        <v>0.19</v>
      </c>
      <c r="L26" s="33">
        <v>0.25</v>
      </c>
      <c r="M26" s="33">
        <v>0.32</v>
      </c>
      <c r="N26" s="33">
        <v>0.28999999999999998</v>
      </c>
      <c r="O26" s="33">
        <v>0.28000000000000003</v>
      </c>
      <c r="P26" s="33">
        <v>0.32</v>
      </c>
      <c r="Q26" s="33">
        <v>0.28000000000000003</v>
      </c>
      <c r="R26" s="33">
        <v>0.33</v>
      </c>
      <c r="S26" s="33">
        <v>0.3</v>
      </c>
      <c r="T26" s="33">
        <v>0.28999999999999998</v>
      </c>
      <c r="U26" s="33">
        <v>0.3</v>
      </c>
      <c r="V26" s="33">
        <v>0.32</v>
      </c>
      <c r="W26" s="33">
        <v>0.32</v>
      </c>
      <c r="X26" s="6">
        <v>17</v>
      </c>
      <c r="Y26" s="6">
        <v>26</v>
      </c>
    </row>
    <row r="27" spans="1:25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6"/>
      <c r="Y27" s="6"/>
    </row>
    <row r="28" spans="1:25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Y28" si="25">F29+F35+F50+F53+F57</f>
        <v>3457</v>
      </c>
      <c r="G28" s="18">
        <f t="shared" si="25"/>
        <v>5276</v>
      </c>
      <c r="H28" s="18">
        <f t="shared" si="25"/>
        <v>7240</v>
      </c>
      <c r="I28" s="31">
        <f t="shared" si="3"/>
        <v>7919.0000000000009</v>
      </c>
      <c r="J28" s="32">
        <f t="shared" ref="J28:W28" si="26">J29+J35+J50+J53+J57</f>
        <v>4920.92</v>
      </c>
      <c r="K28" s="32">
        <f t="shared" si="26"/>
        <v>152.41000000000003</v>
      </c>
      <c r="L28" s="32">
        <f t="shared" si="26"/>
        <v>201.64999999999998</v>
      </c>
      <c r="M28" s="32">
        <f t="shared" si="26"/>
        <v>249.08</v>
      </c>
      <c r="N28" s="32">
        <f t="shared" si="26"/>
        <v>228.73999999999998</v>
      </c>
      <c r="O28" s="32">
        <f t="shared" si="26"/>
        <v>219.17999999999998</v>
      </c>
      <c r="P28" s="32">
        <f t="shared" si="26"/>
        <v>256.08999999999997</v>
      </c>
      <c r="Q28" s="32">
        <f t="shared" si="26"/>
        <v>222.31</v>
      </c>
      <c r="R28" s="32">
        <f t="shared" si="26"/>
        <v>255.08</v>
      </c>
      <c r="S28" s="32">
        <f t="shared" si="26"/>
        <v>235.33</v>
      </c>
      <c r="T28" s="32">
        <f t="shared" si="26"/>
        <v>230.77</v>
      </c>
      <c r="U28" s="32">
        <f t="shared" si="26"/>
        <v>241.14</v>
      </c>
      <c r="V28" s="32">
        <f t="shared" si="26"/>
        <v>254.88</v>
      </c>
      <c r="W28" s="32">
        <f t="shared" si="26"/>
        <v>251.42</v>
      </c>
      <c r="X28" s="18">
        <f t="shared" si="25"/>
        <v>6601</v>
      </c>
      <c r="Y28" s="18">
        <f t="shared" si="25"/>
        <v>6027</v>
      </c>
    </row>
    <row r="29" spans="1:25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Y29" si="27">F30</f>
        <v>43</v>
      </c>
      <c r="G29" s="18">
        <f t="shared" si="27"/>
        <v>80</v>
      </c>
      <c r="H29" s="18">
        <f t="shared" si="27"/>
        <v>52</v>
      </c>
      <c r="I29" s="31">
        <f>SUM(J29:W29)</f>
        <v>55</v>
      </c>
      <c r="J29" s="32">
        <f t="shared" ref="J29:W29" si="28">J30</f>
        <v>34.159999999999997</v>
      </c>
      <c r="K29" s="32">
        <f t="shared" si="28"/>
        <v>1.05</v>
      </c>
      <c r="L29" s="32">
        <f t="shared" si="28"/>
        <v>1.41</v>
      </c>
      <c r="M29" s="32">
        <f t="shared" si="28"/>
        <v>1.73</v>
      </c>
      <c r="N29" s="32">
        <f t="shared" si="28"/>
        <v>1.59</v>
      </c>
      <c r="O29" s="32">
        <f t="shared" si="28"/>
        <v>1.5200000000000002</v>
      </c>
      <c r="P29" s="32">
        <f t="shared" si="28"/>
        <v>1.78</v>
      </c>
      <c r="Q29" s="32">
        <f t="shared" si="28"/>
        <v>1.55</v>
      </c>
      <c r="R29" s="32">
        <f t="shared" si="28"/>
        <v>1.78</v>
      </c>
      <c r="S29" s="32">
        <f t="shared" si="28"/>
        <v>1.64</v>
      </c>
      <c r="T29" s="32">
        <f t="shared" si="28"/>
        <v>1.5999999999999999</v>
      </c>
      <c r="U29" s="32">
        <f t="shared" si="28"/>
        <v>1.67</v>
      </c>
      <c r="V29" s="32">
        <f t="shared" si="28"/>
        <v>1.78</v>
      </c>
      <c r="W29" s="32">
        <f t="shared" si="28"/>
        <v>1.74</v>
      </c>
      <c r="X29" s="18">
        <f t="shared" si="27"/>
        <v>56</v>
      </c>
      <c r="Y29" s="18">
        <f t="shared" si="27"/>
        <v>54</v>
      </c>
    </row>
    <row r="30" spans="1:25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Y30" si="29">SUM(F31:F34)</f>
        <v>43</v>
      </c>
      <c r="G30" s="6">
        <f t="shared" si="29"/>
        <v>80</v>
      </c>
      <c r="H30" s="6">
        <f t="shared" si="29"/>
        <v>52</v>
      </c>
      <c r="I30" s="31">
        <f t="shared" si="3"/>
        <v>55</v>
      </c>
      <c r="J30" s="33">
        <f t="shared" ref="J30:W30" si="30">SUM(J31:J34)</f>
        <v>34.159999999999997</v>
      </c>
      <c r="K30" s="33">
        <f t="shared" si="30"/>
        <v>1.05</v>
      </c>
      <c r="L30" s="33">
        <f t="shared" si="30"/>
        <v>1.41</v>
      </c>
      <c r="M30" s="33">
        <f t="shared" si="30"/>
        <v>1.73</v>
      </c>
      <c r="N30" s="33">
        <f t="shared" si="30"/>
        <v>1.59</v>
      </c>
      <c r="O30" s="33">
        <f t="shared" si="30"/>
        <v>1.5200000000000002</v>
      </c>
      <c r="P30" s="33">
        <f t="shared" si="30"/>
        <v>1.78</v>
      </c>
      <c r="Q30" s="33">
        <f t="shared" si="30"/>
        <v>1.55</v>
      </c>
      <c r="R30" s="33">
        <f t="shared" si="30"/>
        <v>1.78</v>
      </c>
      <c r="S30" s="33">
        <f t="shared" si="30"/>
        <v>1.64</v>
      </c>
      <c r="T30" s="33">
        <f t="shared" si="30"/>
        <v>1.5999999999999999</v>
      </c>
      <c r="U30" s="33">
        <f t="shared" si="30"/>
        <v>1.67</v>
      </c>
      <c r="V30" s="33">
        <f t="shared" si="30"/>
        <v>1.78</v>
      </c>
      <c r="W30" s="33">
        <f t="shared" si="30"/>
        <v>1.74</v>
      </c>
      <c r="X30" s="6">
        <f t="shared" si="29"/>
        <v>56</v>
      </c>
      <c r="Y30" s="6">
        <f t="shared" si="29"/>
        <v>54</v>
      </c>
    </row>
    <row r="31" spans="1:25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3</v>
      </c>
      <c r="G31" s="6">
        <v>36</v>
      </c>
      <c r="H31" s="6">
        <v>9</v>
      </c>
      <c r="I31" s="31">
        <f t="shared" si="3"/>
        <v>7.0000000000000009</v>
      </c>
      <c r="J31" s="33">
        <v>4.3499999999999996</v>
      </c>
      <c r="K31" s="33">
        <v>0.13</v>
      </c>
      <c r="L31" s="33">
        <v>0.18</v>
      </c>
      <c r="M31" s="33">
        <v>0.22</v>
      </c>
      <c r="N31" s="33">
        <v>0.2</v>
      </c>
      <c r="O31" s="33">
        <v>0.19</v>
      </c>
      <c r="P31" s="33">
        <v>0.23</v>
      </c>
      <c r="Q31" s="33">
        <v>0.2</v>
      </c>
      <c r="R31" s="33">
        <v>0.23</v>
      </c>
      <c r="S31" s="33">
        <v>0.21</v>
      </c>
      <c r="T31" s="33">
        <v>0.2</v>
      </c>
      <c r="U31" s="33">
        <v>0.21</v>
      </c>
      <c r="V31" s="33">
        <v>0.23</v>
      </c>
      <c r="W31" s="33">
        <v>0.22</v>
      </c>
      <c r="X31" s="6">
        <v>7</v>
      </c>
      <c r="Y31" s="6">
        <v>7</v>
      </c>
    </row>
    <row r="32" spans="1:25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2</v>
      </c>
      <c r="G32" s="6">
        <v>5</v>
      </c>
      <c r="H32" s="6">
        <v>8</v>
      </c>
      <c r="I32" s="31">
        <f t="shared" si="3"/>
        <v>7.0000000000000009</v>
      </c>
      <c r="J32" s="33">
        <v>4.3499999999999996</v>
      </c>
      <c r="K32" s="33">
        <v>0.13</v>
      </c>
      <c r="L32" s="33">
        <v>0.18</v>
      </c>
      <c r="M32" s="33">
        <v>0.22</v>
      </c>
      <c r="N32" s="33">
        <v>0.2</v>
      </c>
      <c r="O32" s="33">
        <v>0.19</v>
      </c>
      <c r="P32" s="33">
        <v>0.23</v>
      </c>
      <c r="Q32" s="33">
        <v>0.2</v>
      </c>
      <c r="R32" s="33">
        <v>0.23</v>
      </c>
      <c r="S32" s="33">
        <v>0.21</v>
      </c>
      <c r="T32" s="33">
        <v>0.2</v>
      </c>
      <c r="U32" s="33">
        <v>0.21</v>
      </c>
      <c r="V32" s="33">
        <v>0.23</v>
      </c>
      <c r="W32" s="33">
        <v>0.22</v>
      </c>
      <c r="X32" s="6">
        <v>7</v>
      </c>
      <c r="Y32" s="6">
        <v>7</v>
      </c>
    </row>
    <row r="33" spans="1:25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37</v>
      </c>
      <c r="G33" s="6">
        <v>38</v>
      </c>
      <c r="H33" s="6">
        <v>34</v>
      </c>
      <c r="I33" s="31">
        <f t="shared" si="3"/>
        <v>40</v>
      </c>
      <c r="J33" s="33">
        <v>24.84</v>
      </c>
      <c r="K33" s="33">
        <v>0.77</v>
      </c>
      <c r="L33" s="33">
        <v>1.02</v>
      </c>
      <c r="M33" s="33">
        <v>1.26</v>
      </c>
      <c r="N33" s="33">
        <v>1.1599999999999999</v>
      </c>
      <c r="O33" s="33">
        <v>1.1100000000000001</v>
      </c>
      <c r="P33" s="33">
        <v>1.29</v>
      </c>
      <c r="Q33" s="33">
        <v>1.1200000000000001</v>
      </c>
      <c r="R33" s="33">
        <v>1.29</v>
      </c>
      <c r="S33" s="33">
        <v>1.19</v>
      </c>
      <c r="T33" s="33">
        <v>1.17</v>
      </c>
      <c r="U33" s="33">
        <v>1.22</v>
      </c>
      <c r="V33" s="33">
        <v>1.29</v>
      </c>
      <c r="W33" s="33">
        <v>1.27</v>
      </c>
      <c r="X33" s="6">
        <v>40</v>
      </c>
      <c r="Y33" s="6">
        <v>40</v>
      </c>
    </row>
    <row r="34" spans="1:25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1</v>
      </c>
      <c r="G34" s="6">
        <v>1</v>
      </c>
      <c r="H34" s="6">
        <v>1</v>
      </c>
      <c r="I34" s="31">
        <f t="shared" si="3"/>
        <v>1.0000000000000002</v>
      </c>
      <c r="J34" s="33">
        <v>0.62</v>
      </c>
      <c r="K34" s="33">
        <v>0.02</v>
      </c>
      <c r="L34" s="33">
        <v>0.03</v>
      </c>
      <c r="M34" s="33">
        <v>0.03</v>
      </c>
      <c r="N34" s="33">
        <v>0.03</v>
      </c>
      <c r="O34" s="33">
        <v>0.03</v>
      </c>
      <c r="P34" s="33">
        <v>0.03</v>
      </c>
      <c r="Q34" s="33">
        <v>0.03</v>
      </c>
      <c r="R34" s="33">
        <v>0.03</v>
      </c>
      <c r="S34" s="33">
        <v>0.03</v>
      </c>
      <c r="T34" s="33">
        <v>0.03</v>
      </c>
      <c r="U34" s="33">
        <v>0.03</v>
      </c>
      <c r="V34" s="33">
        <v>0.03</v>
      </c>
      <c r="W34" s="33">
        <v>0.03</v>
      </c>
      <c r="X34" s="6">
        <v>2</v>
      </c>
      <c r="Y34" s="6"/>
    </row>
    <row r="35" spans="1:25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Y35" si="31">F36+F37+F44</f>
        <v>174</v>
      </c>
      <c r="G35" s="18">
        <f t="shared" si="31"/>
        <v>196</v>
      </c>
      <c r="H35" s="18">
        <f t="shared" si="31"/>
        <v>188</v>
      </c>
      <c r="I35" s="31">
        <f t="shared" si="3"/>
        <v>198</v>
      </c>
      <c r="J35" s="32">
        <f t="shared" ref="J35:W35" si="32">J36+J37+J44</f>
        <v>123.04</v>
      </c>
      <c r="K35" s="32">
        <f t="shared" si="32"/>
        <v>3.81</v>
      </c>
      <c r="L35" s="32">
        <f t="shared" si="32"/>
        <v>5.04</v>
      </c>
      <c r="M35" s="32">
        <f t="shared" si="32"/>
        <v>6.26</v>
      </c>
      <c r="N35" s="32">
        <f t="shared" si="32"/>
        <v>5.73</v>
      </c>
      <c r="O35" s="32">
        <f t="shared" si="32"/>
        <v>5.49</v>
      </c>
      <c r="P35" s="32">
        <f t="shared" si="32"/>
        <v>6.39</v>
      </c>
      <c r="Q35" s="32">
        <f t="shared" si="32"/>
        <v>5.56</v>
      </c>
      <c r="R35" s="32">
        <f t="shared" si="32"/>
        <v>6.37</v>
      </c>
      <c r="S35" s="32">
        <f t="shared" si="32"/>
        <v>5.88</v>
      </c>
      <c r="T35" s="32">
        <f t="shared" si="32"/>
        <v>5.77</v>
      </c>
      <c r="U35" s="32">
        <f t="shared" si="32"/>
        <v>6</v>
      </c>
      <c r="V35" s="32">
        <f t="shared" si="32"/>
        <v>6.3599999999999994</v>
      </c>
      <c r="W35" s="32">
        <f t="shared" si="32"/>
        <v>6.3000000000000007</v>
      </c>
      <c r="X35" s="18">
        <f t="shared" si="31"/>
        <v>245</v>
      </c>
      <c r="Y35" s="18">
        <f t="shared" si="31"/>
        <v>273</v>
      </c>
    </row>
    <row r="36" spans="1:25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6"/>
      <c r="Y36" s="6"/>
    </row>
    <row r="37" spans="1:25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Y37" si="33">SUM(F38:F43)</f>
        <v>35</v>
      </c>
      <c r="G37" s="6">
        <f t="shared" si="33"/>
        <v>55</v>
      </c>
      <c r="H37" s="6">
        <f t="shared" si="33"/>
        <v>42</v>
      </c>
      <c r="I37" s="31">
        <f t="shared" si="3"/>
        <v>66</v>
      </c>
      <c r="J37" s="33">
        <f t="shared" ref="J37:W37" si="34">SUM(J38:J43)</f>
        <v>41.019999999999996</v>
      </c>
      <c r="K37" s="33">
        <f t="shared" si="34"/>
        <v>1.2799999999999998</v>
      </c>
      <c r="L37" s="33">
        <f t="shared" si="34"/>
        <v>1.69</v>
      </c>
      <c r="M37" s="33">
        <f t="shared" si="34"/>
        <v>2.09</v>
      </c>
      <c r="N37" s="33">
        <f t="shared" si="34"/>
        <v>1.9000000000000001</v>
      </c>
      <c r="O37" s="33">
        <f t="shared" si="34"/>
        <v>1.83</v>
      </c>
      <c r="P37" s="33">
        <f t="shared" si="34"/>
        <v>2.13</v>
      </c>
      <c r="Q37" s="33">
        <f t="shared" si="34"/>
        <v>1.8499999999999999</v>
      </c>
      <c r="R37" s="33">
        <f t="shared" si="34"/>
        <v>2.13</v>
      </c>
      <c r="S37" s="33">
        <f t="shared" si="34"/>
        <v>1.9599999999999997</v>
      </c>
      <c r="T37" s="33">
        <f t="shared" si="34"/>
        <v>1.92</v>
      </c>
      <c r="U37" s="33">
        <f t="shared" si="34"/>
        <v>1.9899999999999998</v>
      </c>
      <c r="V37" s="33">
        <f t="shared" si="34"/>
        <v>2.11</v>
      </c>
      <c r="W37" s="33">
        <f t="shared" si="34"/>
        <v>2.1</v>
      </c>
      <c r="X37" s="6">
        <f t="shared" si="33"/>
        <v>70</v>
      </c>
      <c r="Y37" s="6">
        <f t="shared" si="33"/>
        <v>85</v>
      </c>
    </row>
    <row r="38" spans="1:25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30</v>
      </c>
      <c r="G38" s="6">
        <v>35</v>
      </c>
      <c r="H38" s="6">
        <v>23</v>
      </c>
      <c r="I38" s="31">
        <f t="shared" si="3"/>
        <v>32.000000000000007</v>
      </c>
      <c r="J38" s="33">
        <v>19.88</v>
      </c>
      <c r="K38" s="33">
        <v>0.62</v>
      </c>
      <c r="L38" s="33">
        <v>0.82</v>
      </c>
      <c r="M38" s="33">
        <v>1.01</v>
      </c>
      <c r="N38" s="33">
        <v>0.92</v>
      </c>
      <c r="O38" s="33">
        <v>0.89</v>
      </c>
      <c r="P38" s="33">
        <v>1.03</v>
      </c>
      <c r="Q38" s="33">
        <v>0.9</v>
      </c>
      <c r="R38" s="33">
        <v>1.03</v>
      </c>
      <c r="S38" s="33">
        <v>0.95</v>
      </c>
      <c r="T38" s="33">
        <v>0.93</v>
      </c>
      <c r="U38" s="33">
        <v>0.97</v>
      </c>
      <c r="V38" s="33">
        <v>1.03</v>
      </c>
      <c r="W38" s="33">
        <v>1.02</v>
      </c>
      <c r="X38" s="6">
        <v>30</v>
      </c>
      <c r="Y38" s="6">
        <v>30</v>
      </c>
    </row>
    <row r="39" spans="1:25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5</v>
      </c>
      <c r="G39" s="6">
        <v>5</v>
      </c>
      <c r="H39" s="6">
        <v>4</v>
      </c>
      <c r="I39" s="31">
        <f t="shared" si="3"/>
        <v>4</v>
      </c>
      <c r="J39" s="33">
        <v>2.4900000000000002</v>
      </c>
      <c r="K39" s="33">
        <v>0.08</v>
      </c>
      <c r="L39" s="33">
        <v>0.1</v>
      </c>
      <c r="M39" s="33">
        <v>0.13</v>
      </c>
      <c r="N39" s="33">
        <v>0.12</v>
      </c>
      <c r="O39" s="33">
        <v>0.11</v>
      </c>
      <c r="P39" s="33">
        <v>0.13</v>
      </c>
      <c r="Q39" s="33">
        <v>0.11</v>
      </c>
      <c r="R39" s="33">
        <v>0.13</v>
      </c>
      <c r="S39" s="33">
        <v>0.12</v>
      </c>
      <c r="T39" s="33">
        <v>0.12</v>
      </c>
      <c r="U39" s="33">
        <v>0.12</v>
      </c>
      <c r="V39" s="33">
        <v>0.12</v>
      </c>
      <c r="W39" s="33">
        <v>0.12</v>
      </c>
      <c r="X39" s="6">
        <v>4</v>
      </c>
      <c r="Y39" s="6">
        <v>4</v>
      </c>
    </row>
    <row r="40" spans="1:25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3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6"/>
      <c r="Y40" s="6"/>
    </row>
    <row r="41" spans="1:25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/>
      <c r="G41" s="6"/>
      <c r="H41" s="6"/>
      <c r="I41" s="31">
        <f t="shared" si="3"/>
        <v>5.0000000000000018</v>
      </c>
      <c r="J41" s="33">
        <v>3.11</v>
      </c>
      <c r="K41" s="33">
        <v>0.1</v>
      </c>
      <c r="L41" s="33">
        <v>0.13</v>
      </c>
      <c r="M41" s="33">
        <v>0.16</v>
      </c>
      <c r="N41" s="33">
        <v>0.14000000000000001</v>
      </c>
      <c r="O41" s="33">
        <v>0.14000000000000001</v>
      </c>
      <c r="P41" s="33">
        <v>0.16</v>
      </c>
      <c r="Q41" s="33">
        <v>0.14000000000000001</v>
      </c>
      <c r="R41" s="33">
        <v>0.16</v>
      </c>
      <c r="S41" s="33">
        <v>0.15</v>
      </c>
      <c r="T41" s="33">
        <v>0.15</v>
      </c>
      <c r="U41" s="33">
        <v>0.15</v>
      </c>
      <c r="V41" s="33">
        <v>0.15</v>
      </c>
      <c r="W41" s="33">
        <v>0.16</v>
      </c>
      <c r="X41" s="6">
        <v>6</v>
      </c>
      <c r="Y41" s="6">
        <v>8</v>
      </c>
    </row>
    <row r="42" spans="1:25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>SUM(J42:W42)</f>
        <v>24.999999999999993</v>
      </c>
      <c r="J42" s="33">
        <v>15.54</v>
      </c>
      <c r="K42" s="33">
        <v>0.48</v>
      </c>
      <c r="L42" s="33">
        <v>0.64</v>
      </c>
      <c r="M42" s="33">
        <v>0.79</v>
      </c>
      <c r="N42" s="33">
        <v>0.72</v>
      </c>
      <c r="O42" s="33">
        <v>0.69</v>
      </c>
      <c r="P42" s="33">
        <v>0.81</v>
      </c>
      <c r="Q42" s="33">
        <v>0.7</v>
      </c>
      <c r="R42" s="33">
        <v>0.81</v>
      </c>
      <c r="S42" s="33">
        <v>0.74</v>
      </c>
      <c r="T42" s="33">
        <v>0.72</v>
      </c>
      <c r="U42" s="33">
        <v>0.75</v>
      </c>
      <c r="V42" s="33">
        <v>0.81</v>
      </c>
      <c r="W42" s="33">
        <v>0.8</v>
      </c>
      <c r="X42" s="6">
        <v>30</v>
      </c>
      <c r="Y42" s="6">
        <v>43</v>
      </c>
    </row>
    <row r="43" spans="1:25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/>
      <c r="G43" s="6">
        <v>15</v>
      </c>
      <c r="H43" s="6">
        <v>15</v>
      </c>
      <c r="I43" s="31">
        <f t="shared" si="3"/>
        <v>0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6"/>
      <c r="Y43" s="6"/>
    </row>
    <row r="44" spans="1:25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Y44" si="35">SUM(F45:F49)</f>
        <v>139</v>
      </c>
      <c r="G44" s="6">
        <f t="shared" si="35"/>
        <v>141</v>
      </c>
      <c r="H44" s="6">
        <f t="shared" si="35"/>
        <v>146</v>
      </c>
      <c r="I44" s="31">
        <f>SUM(J44:W44)</f>
        <v>132</v>
      </c>
      <c r="J44" s="33">
        <f t="shared" ref="J44:W44" si="36">SUM(J45:J49)</f>
        <v>82.02000000000001</v>
      </c>
      <c r="K44" s="33">
        <f t="shared" si="36"/>
        <v>2.5300000000000002</v>
      </c>
      <c r="L44" s="33">
        <f t="shared" si="36"/>
        <v>3.35</v>
      </c>
      <c r="M44" s="33">
        <f t="shared" si="36"/>
        <v>4.17</v>
      </c>
      <c r="N44" s="33">
        <f t="shared" si="36"/>
        <v>3.83</v>
      </c>
      <c r="O44" s="33">
        <f t="shared" si="36"/>
        <v>3.66</v>
      </c>
      <c r="P44" s="33">
        <f t="shared" si="36"/>
        <v>4.26</v>
      </c>
      <c r="Q44" s="33">
        <f t="shared" si="36"/>
        <v>3.71</v>
      </c>
      <c r="R44" s="33">
        <f t="shared" si="36"/>
        <v>4.24</v>
      </c>
      <c r="S44" s="33">
        <f t="shared" si="36"/>
        <v>3.92</v>
      </c>
      <c r="T44" s="33">
        <f t="shared" si="36"/>
        <v>3.85</v>
      </c>
      <c r="U44" s="33">
        <f t="shared" si="36"/>
        <v>4.01</v>
      </c>
      <c r="V44" s="33">
        <f t="shared" si="36"/>
        <v>4.25</v>
      </c>
      <c r="W44" s="33">
        <f t="shared" si="36"/>
        <v>4.2</v>
      </c>
      <c r="X44" s="6">
        <f t="shared" si="35"/>
        <v>175</v>
      </c>
      <c r="Y44" s="6">
        <f t="shared" si="35"/>
        <v>188</v>
      </c>
    </row>
    <row r="45" spans="1:25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8</v>
      </c>
      <c r="G45" s="6">
        <v>10</v>
      </c>
      <c r="H45" s="6">
        <v>18</v>
      </c>
      <c r="I45" s="31">
        <f t="shared" si="3"/>
        <v>10.000000000000002</v>
      </c>
      <c r="J45" s="33">
        <v>6.21</v>
      </c>
      <c r="K45" s="33">
        <v>0.19</v>
      </c>
      <c r="L45" s="33">
        <v>0.25</v>
      </c>
      <c r="M45" s="33">
        <v>0.32</v>
      </c>
      <c r="N45" s="33">
        <v>0.3</v>
      </c>
      <c r="O45" s="33">
        <v>0.28000000000000003</v>
      </c>
      <c r="P45" s="33">
        <v>0.32</v>
      </c>
      <c r="Q45" s="33">
        <v>0.28000000000000003</v>
      </c>
      <c r="R45" s="33">
        <v>0.32</v>
      </c>
      <c r="S45" s="33">
        <v>0.3</v>
      </c>
      <c r="T45" s="33">
        <v>0.28999999999999998</v>
      </c>
      <c r="U45" s="33">
        <v>0.3</v>
      </c>
      <c r="V45" s="33">
        <v>0.32</v>
      </c>
      <c r="W45" s="33">
        <v>0.32</v>
      </c>
      <c r="X45" s="6">
        <v>12</v>
      </c>
      <c r="Y45" s="6">
        <v>15</v>
      </c>
    </row>
    <row r="46" spans="1:25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6"/>
      <c r="Y46" s="6"/>
    </row>
    <row r="47" spans="1:25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>
        <v>33</v>
      </c>
      <c r="G47" s="6">
        <v>33</v>
      </c>
      <c r="H47" s="6">
        <v>33</v>
      </c>
      <c r="I47" s="31">
        <f t="shared" si="3"/>
        <v>27.000000000000007</v>
      </c>
      <c r="J47" s="33">
        <v>16.78</v>
      </c>
      <c r="K47" s="33">
        <v>0.52</v>
      </c>
      <c r="L47" s="33">
        <v>0.69</v>
      </c>
      <c r="M47" s="33">
        <v>0.85</v>
      </c>
      <c r="N47" s="33">
        <v>0.78</v>
      </c>
      <c r="O47" s="33">
        <v>0.75</v>
      </c>
      <c r="P47" s="33">
        <v>0.87</v>
      </c>
      <c r="Q47" s="33">
        <v>0.76</v>
      </c>
      <c r="R47" s="33">
        <v>0.86</v>
      </c>
      <c r="S47" s="33">
        <v>0.8</v>
      </c>
      <c r="T47" s="33">
        <v>0.79</v>
      </c>
      <c r="U47" s="33">
        <v>0.82</v>
      </c>
      <c r="V47" s="33">
        <v>0.87</v>
      </c>
      <c r="W47" s="33">
        <v>0.86</v>
      </c>
      <c r="X47" s="6">
        <v>33</v>
      </c>
      <c r="Y47" s="6">
        <v>33</v>
      </c>
    </row>
    <row r="48" spans="1:25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6"/>
      <c r="Y48" s="6"/>
    </row>
    <row r="49" spans="1:25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98</v>
      </c>
      <c r="G49" s="6">
        <v>98</v>
      </c>
      <c r="H49" s="6">
        <v>95</v>
      </c>
      <c r="I49" s="31">
        <f t="shared" si="3"/>
        <v>94.999999999999986</v>
      </c>
      <c r="J49" s="33">
        <v>59.03</v>
      </c>
      <c r="K49" s="33">
        <v>1.82</v>
      </c>
      <c r="L49" s="33">
        <v>2.41</v>
      </c>
      <c r="M49" s="33">
        <v>3</v>
      </c>
      <c r="N49" s="33">
        <v>2.75</v>
      </c>
      <c r="O49" s="33">
        <v>2.63</v>
      </c>
      <c r="P49" s="33">
        <v>3.07</v>
      </c>
      <c r="Q49" s="33">
        <v>2.67</v>
      </c>
      <c r="R49" s="33">
        <v>3.06</v>
      </c>
      <c r="S49" s="33">
        <v>2.82</v>
      </c>
      <c r="T49" s="33">
        <v>2.77</v>
      </c>
      <c r="U49" s="33">
        <v>2.89</v>
      </c>
      <c r="V49" s="33">
        <v>3.06</v>
      </c>
      <c r="W49" s="33">
        <v>3.02</v>
      </c>
      <c r="X49" s="6">
        <v>130</v>
      </c>
      <c r="Y49" s="6">
        <v>140</v>
      </c>
    </row>
    <row r="50" spans="1:25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Y50" si="37">SUM(F51:F52)</f>
        <v>0</v>
      </c>
      <c r="G50" s="18">
        <f t="shared" si="37"/>
        <v>0</v>
      </c>
      <c r="H50" s="18">
        <f t="shared" si="37"/>
        <v>0</v>
      </c>
      <c r="I50" s="31">
        <f t="shared" si="3"/>
        <v>0</v>
      </c>
      <c r="J50" s="32">
        <f t="shared" ref="J50:W50" si="38">SUM(J51:J52)</f>
        <v>0</v>
      </c>
      <c r="K50" s="32">
        <f t="shared" si="38"/>
        <v>0</v>
      </c>
      <c r="L50" s="32">
        <f t="shared" si="38"/>
        <v>0</v>
      </c>
      <c r="M50" s="32">
        <f t="shared" si="38"/>
        <v>0</v>
      </c>
      <c r="N50" s="32">
        <f t="shared" si="38"/>
        <v>0</v>
      </c>
      <c r="O50" s="32">
        <f t="shared" si="38"/>
        <v>0</v>
      </c>
      <c r="P50" s="32">
        <f t="shared" si="38"/>
        <v>0</v>
      </c>
      <c r="Q50" s="32">
        <f t="shared" si="38"/>
        <v>0</v>
      </c>
      <c r="R50" s="32">
        <f t="shared" si="38"/>
        <v>0</v>
      </c>
      <c r="S50" s="32">
        <f t="shared" si="38"/>
        <v>0</v>
      </c>
      <c r="T50" s="32">
        <f t="shared" si="38"/>
        <v>0</v>
      </c>
      <c r="U50" s="32">
        <f t="shared" si="38"/>
        <v>0</v>
      </c>
      <c r="V50" s="32">
        <f t="shared" si="38"/>
        <v>0</v>
      </c>
      <c r="W50" s="32">
        <f t="shared" si="38"/>
        <v>0</v>
      </c>
      <c r="X50" s="18">
        <f t="shared" si="37"/>
        <v>0</v>
      </c>
      <c r="Y50" s="18">
        <f t="shared" si="37"/>
        <v>0</v>
      </c>
    </row>
    <row r="51" spans="1:25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6"/>
      <c r="Y51" s="6"/>
    </row>
    <row r="52" spans="1:25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>SUM(J52:W52)</f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6"/>
      <c r="Y52" s="6"/>
    </row>
    <row r="53" spans="1:25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Y53" si="39">SUM(F54:F56)</f>
        <v>3240</v>
      </c>
      <c r="G53" s="18">
        <f t="shared" si="39"/>
        <v>5000</v>
      </c>
      <c r="H53" s="18">
        <f t="shared" si="39"/>
        <v>7000</v>
      </c>
      <c r="I53" s="31">
        <f t="shared" si="3"/>
        <v>7666.0000000000009</v>
      </c>
      <c r="J53" s="32">
        <f t="shared" ref="J53:W53" si="40">SUM(J54:J56)</f>
        <v>4763.72</v>
      </c>
      <c r="K53" s="32">
        <f t="shared" si="40"/>
        <v>147.55000000000001</v>
      </c>
      <c r="L53" s="32">
        <f t="shared" si="40"/>
        <v>195.2</v>
      </c>
      <c r="M53" s="32">
        <f t="shared" si="40"/>
        <v>241.09</v>
      </c>
      <c r="N53" s="32">
        <f t="shared" si="40"/>
        <v>221.42</v>
      </c>
      <c r="O53" s="32">
        <f t="shared" si="40"/>
        <v>212.17</v>
      </c>
      <c r="P53" s="32">
        <f t="shared" si="40"/>
        <v>247.92</v>
      </c>
      <c r="Q53" s="32">
        <f t="shared" si="40"/>
        <v>215.2</v>
      </c>
      <c r="R53" s="32">
        <f t="shared" si="40"/>
        <v>246.93</v>
      </c>
      <c r="S53" s="32">
        <f t="shared" si="40"/>
        <v>227.81</v>
      </c>
      <c r="T53" s="32">
        <f t="shared" si="40"/>
        <v>223.4</v>
      </c>
      <c r="U53" s="32">
        <f t="shared" si="40"/>
        <v>233.47</v>
      </c>
      <c r="V53" s="32">
        <f t="shared" si="40"/>
        <v>246.74</v>
      </c>
      <c r="W53" s="32">
        <f t="shared" si="40"/>
        <v>243.38</v>
      </c>
      <c r="X53" s="18">
        <f t="shared" si="39"/>
        <v>6300</v>
      </c>
      <c r="Y53" s="18">
        <f t="shared" si="39"/>
        <v>5700</v>
      </c>
    </row>
    <row r="54" spans="1:25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3240</v>
      </c>
      <c r="G54" s="6">
        <v>5000</v>
      </c>
      <c r="H54" s="6">
        <v>7000</v>
      </c>
      <c r="I54" s="31">
        <f t="shared" si="3"/>
        <v>7666.0000000000009</v>
      </c>
      <c r="J54" s="33">
        <v>4763.72</v>
      </c>
      <c r="K54" s="33">
        <v>147.55000000000001</v>
      </c>
      <c r="L54" s="33">
        <v>195.2</v>
      </c>
      <c r="M54" s="33">
        <v>241.09</v>
      </c>
      <c r="N54" s="33">
        <v>221.42</v>
      </c>
      <c r="O54" s="33">
        <v>212.17</v>
      </c>
      <c r="P54" s="33">
        <v>247.92</v>
      </c>
      <c r="Q54" s="33">
        <v>215.2</v>
      </c>
      <c r="R54" s="33">
        <v>246.93</v>
      </c>
      <c r="S54" s="33">
        <v>227.81</v>
      </c>
      <c r="T54" s="33">
        <v>223.4</v>
      </c>
      <c r="U54" s="33">
        <v>233.47</v>
      </c>
      <c r="V54" s="33">
        <v>246.74</v>
      </c>
      <c r="W54" s="33">
        <v>243.38</v>
      </c>
      <c r="X54" s="6">
        <v>6300</v>
      </c>
      <c r="Y54" s="6">
        <v>5700</v>
      </c>
    </row>
    <row r="55" spans="1:25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6"/>
      <c r="Y55" s="6"/>
    </row>
    <row r="56" spans="1:25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6"/>
      <c r="Y56" s="6"/>
    </row>
    <row r="57" spans="1:25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Y57" si="41">F58</f>
        <v>0</v>
      </c>
      <c r="G57" s="18">
        <f t="shared" si="41"/>
        <v>0</v>
      </c>
      <c r="H57" s="18">
        <f t="shared" si="41"/>
        <v>0</v>
      </c>
      <c r="I57" s="31">
        <f t="shared" si="3"/>
        <v>0</v>
      </c>
      <c r="J57" s="32">
        <f t="shared" ref="J57:W57" si="42">J58</f>
        <v>0</v>
      </c>
      <c r="K57" s="32">
        <f t="shared" si="42"/>
        <v>0</v>
      </c>
      <c r="L57" s="32">
        <f t="shared" si="42"/>
        <v>0</v>
      </c>
      <c r="M57" s="32">
        <f t="shared" si="42"/>
        <v>0</v>
      </c>
      <c r="N57" s="32">
        <f t="shared" si="42"/>
        <v>0</v>
      </c>
      <c r="O57" s="32">
        <f t="shared" si="42"/>
        <v>0</v>
      </c>
      <c r="P57" s="32">
        <f t="shared" si="42"/>
        <v>0</v>
      </c>
      <c r="Q57" s="32">
        <f t="shared" si="42"/>
        <v>0</v>
      </c>
      <c r="R57" s="32">
        <f t="shared" si="42"/>
        <v>0</v>
      </c>
      <c r="S57" s="32">
        <f t="shared" si="42"/>
        <v>0</v>
      </c>
      <c r="T57" s="32">
        <f t="shared" si="42"/>
        <v>0</v>
      </c>
      <c r="U57" s="32">
        <f t="shared" si="42"/>
        <v>0</v>
      </c>
      <c r="V57" s="32">
        <f t="shared" si="42"/>
        <v>0</v>
      </c>
      <c r="W57" s="32">
        <f t="shared" si="42"/>
        <v>0</v>
      </c>
      <c r="X57" s="18">
        <f t="shared" si="41"/>
        <v>0</v>
      </c>
      <c r="Y57" s="18">
        <f t="shared" si="41"/>
        <v>0</v>
      </c>
    </row>
    <row r="58" spans="1:25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6"/>
      <c r="Y58" s="6"/>
    </row>
    <row r="59" spans="1:25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Y59" si="43">F60</f>
        <v>0</v>
      </c>
      <c r="G59" s="18">
        <f t="shared" si="43"/>
        <v>0</v>
      </c>
      <c r="H59" s="18">
        <f t="shared" si="43"/>
        <v>0</v>
      </c>
      <c r="I59" s="31">
        <f t="shared" si="3"/>
        <v>0</v>
      </c>
      <c r="J59" s="32">
        <f t="shared" ref="J59:W59" si="44">J60</f>
        <v>0</v>
      </c>
      <c r="K59" s="32">
        <f t="shared" si="44"/>
        <v>0</v>
      </c>
      <c r="L59" s="32">
        <f t="shared" si="44"/>
        <v>0</v>
      </c>
      <c r="M59" s="32">
        <f t="shared" si="44"/>
        <v>0</v>
      </c>
      <c r="N59" s="32">
        <f t="shared" si="44"/>
        <v>0</v>
      </c>
      <c r="O59" s="32">
        <f t="shared" si="44"/>
        <v>0</v>
      </c>
      <c r="P59" s="32">
        <f t="shared" si="44"/>
        <v>0</v>
      </c>
      <c r="Q59" s="32">
        <f t="shared" si="44"/>
        <v>0</v>
      </c>
      <c r="R59" s="32">
        <f t="shared" si="44"/>
        <v>0</v>
      </c>
      <c r="S59" s="32">
        <f t="shared" si="44"/>
        <v>0</v>
      </c>
      <c r="T59" s="32">
        <f t="shared" si="44"/>
        <v>0</v>
      </c>
      <c r="U59" s="32">
        <f t="shared" si="44"/>
        <v>0</v>
      </c>
      <c r="V59" s="32">
        <f t="shared" si="44"/>
        <v>0</v>
      </c>
      <c r="W59" s="32">
        <f t="shared" si="44"/>
        <v>0</v>
      </c>
      <c r="X59" s="18">
        <f t="shared" si="43"/>
        <v>0</v>
      </c>
      <c r="Y59" s="18">
        <f t="shared" si="43"/>
        <v>0</v>
      </c>
    </row>
    <row r="60" spans="1:25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Y60" si="45">F61+F63</f>
        <v>0</v>
      </c>
      <c r="G60" s="18">
        <f t="shared" si="45"/>
        <v>0</v>
      </c>
      <c r="H60" s="18">
        <f t="shared" si="45"/>
        <v>0</v>
      </c>
      <c r="I60" s="31">
        <f t="shared" si="3"/>
        <v>0</v>
      </c>
      <c r="J60" s="32">
        <f t="shared" ref="J60:W60" si="46">J61+J63</f>
        <v>0</v>
      </c>
      <c r="K60" s="32">
        <f t="shared" si="46"/>
        <v>0</v>
      </c>
      <c r="L60" s="32">
        <f t="shared" si="46"/>
        <v>0</v>
      </c>
      <c r="M60" s="32">
        <f t="shared" si="46"/>
        <v>0</v>
      </c>
      <c r="N60" s="32">
        <f t="shared" si="46"/>
        <v>0</v>
      </c>
      <c r="O60" s="32">
        <f t="shared" si="46"/>
        <v>0</v>
      </c>
      <c r="P60" s="32">
        <f t="shared" si="46"/>
        <v>0</v>
      </c>
      <c r="Q60" s="32">
        <f t="shared" si="46"/>
        <v>0</v>
      </c>
      <c r="R60" s="32">
        <f t="shared" si="46"/>
        <v>0</v>
      </c>
      <c r="S60" s="32">
        <f t="shared" si="46"/>
        <v>0</v>
      </c>
      <c r="T60" s="32">
        <f t="shared" si="46"/>
        <v>0</v>
      </c>
      <c r="U60" s="32">
        <f t="shared" si="46"/>
        <v>0</v>
      </c>
      <c r="V60" s="32">
        <f t="shared" si="46"/>
        <v>0</v>
      </c>
      <c r="W60" s="32">
        <f t="shared" si="46"/>
        <v>0</v>
      </c>
      <c r="X60" s="18">
        <f t="shared" si="45"/>
        <v>0</v>
      </c>
      <c r="Y60" s="18">
        <f t="shared" si="45"/>
        <v>0</v>
      </c>
    </row>
    <row r="61" spans="1:25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Y61" si="47">F62</f>
        <v>0</v>
      </c>
      <c r="G61" s="18">
        <f t="shared" si="47"/>
        <v>0</v>
      </c>
      <c r="H61" s="18">
        <f t="shared" si="47"/>
        <v>0</v>
      </c>
      <c r="I61" s="31">
        <f t="shared" si="3"/>
        <v>0</v>
      </c>
      <c r="J61" s="32">
        <f t="shared" ref="J61:W61" si="48">J62</f>
        <v>0</v>
      </c>
      <c r="K61" s="32">
        <f t="shared" si="48"/>
        <v>0</v>
      </c>
      <c r="L61" s="32">
        <f t="shared" si="48"/>
        <v>0</v>
      </c>
      <c r="M61" s="32">
        <f t="shared" si="48"/>
        <v>0</v>
      </c>
      <c r="N61" s="32">
        <f t="shared" si="48"/>
        <v>0</v>
      </c>
      <c r="O61" s="32">
        <f t="shared" si="48"/>
        <v>0</v>
      </c>
      <c r="P61" s="32">
        <f t="shared" si="48"/>
        <v>0</v>
      </c>
      <c r="Q61" s="32">
        <f t="shared" si="48"/>
        <v>0</v>
      </c>
      <c r="R61" s="32">
        <f t="shared" si="48"/>
        <v>0</v>
      </c>
      <c r="S61" s="32">
        <f t="shared" si="48"/>
        <v>0</v>
      </c>
      <c r="T61" s="32">
        <f t="shared" si="48"/>
        <v>0</v>
      </c>
      <c r="U61" s="32">
        <f t="shared" si="48"/>
        <v>0</v>
      </c>
      <c r="V61" s="32">
        <f t="shared" si="48"/>
        <v>0</v>
      </c>
      <c r="W61" s="32">
        <f t="shared" si="48"/>
        <v>0</v>
      </c>
      <c r="X61" s="18">
        <f t="shared" si="47"/>
        <v>0</v>
      </c>
      <c r="Y61" s="18">
        <f t="shared" si="47"/>
        <v>0</v>
      </c>
    </row>
    <row r="62" spans="1:25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6"/>
      <c r="Y62" s="6"/>
    </row>
    <row r="63" spans="1:25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8"/>
      <c r="Y63" s="18"/>
    </row>
    <row r="64" spans="1:25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Y64" si="49">F65+F71</f>
        <v>0</v>
      </c>
      <c r="G64" s="18">
        <f t="shared" si="49"/>
        <v>0</v>
      </c>
      <c r="H64" s="18">
        <f t="shared" si="49"/>
        <v>0</v>
      </c>
      <c r="I64" s="31">
        <f t="shared" si="3"/>
        <v>0</v>
      </c>
      <c r="J64" s="32">
        <f t="shared" ref="J64:W64" si="50">J65+J71</f>
        <v>0</v>
      </c>
      <c r="K64" s="32">
        <f t="shared" si="50"/>
        <v>0</v>
      </c>
      <c r="L64" s="32">
        <f t="shared" si="50"/>
        <v>0</v>
      </c>
      <c r="M64" s="32">
        <f t="shared" si="50"/>
        <v>0</v>
      </c>
      <c r="N64" s="32">
        <f t="shared" si="50"/>
        <v>0</v>
      </c>
      <c r="O64" s="32">
        <f t="shared" si="50"/>
        <v>0</v>
      </c>
      <c r="P64" s="32">
        <f t="shared" si="50"/>
        <v>0</v>
      </c>
      <c r="Q64" s="32">
        <f t="shared" si="50"/>
        <v>0</v>
      </c>
      <c r="R64" s="32">
        <f t="shared" si="50"/>
        <v>0</v>
      </c>
      <c r="S64" s="32">
        <f t="shared" si="50"/>
        <v>0</v>
      </c>
      <c r="T64" s="32">
        <f t="shared" si="50"/>
        <v>0</v>
      </c>
      <c r="U64" s="32">
        <f t="shared" si="50"/>
        <v>0</v>
      </c>
      <c r="V64" s="32">
        <f t="shared" si="50"/>
        <v>0</v>
      </c>
      <c r="W64" s="32">
        <f t="shared" si="50"/>
        <v>0</v>
      </c>
      <c r="X64" s="18">
        <f t="shared" si="49"/>
        <v>0</v>
      </c>
      <c r="Y64" s="18">
        <f t="shared" si="49"/>
        <v>0</v>
      </c>
    </row>
    <row r="65" spans="1:25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Y65" si="51">F66+F69</f>
        <v>0</v>
      </c>
      <c r="G65" s="18">
        <f t="shared" si="51"/>
        <v>0</v>
      </c>
      <c r="H65" s="18">
        <f t="shared" si="51"/>
        <v>0</v>
      </c>
      <c r="I65" s="31">
        <f t="shared" si="3"/>
        <v>0</v>
      </c>
      <c r="J65" s="32">
        <f t="shared" ref="J65:W65" si="52">J66+J69</f>
        <v>0</v>
      </c>
      <c r="K65" s="32">
        <f t="shared" si="52"/>
        <v>0</v>
      </c>
      <c r="L65" s="32">
        <f t="shared" si="52"/>
        <v>0</v>
      </c>
      <c r="M65" s="32">
        <f t="shared" si="52"/>
        <v>0</v>
      </c>
      <c r="N65" s="32">
        <f t="shared" si="52"/>
        <v>0</v>
      </c>
      <c r="O65" s="32">
        <f t="shared" si="52"/>
        <v>0</v>
      </c>
      <c r="P65" s="32">
        <f t="shared" si="52"/>
        <v>0</v>
      </c>
      <c r="Q65" s="32">
        <f t="shared" si="52"/>
        <v>0</v>
      </c>
      <c r="R65" s="32">
        <f t="shared" si="52"/>
        <v>0</v>
      </c>
      <c r="S65" s="32">
        <f t="shared" si="52"/>
        <v>0</v>
      </c>
      <c r="T65" s="32">
        <f t="shared" si="52"/>
        <v>0</v>
      </c>
      <c r="U65" s="32">
        <f t="shared" si="52"/>
        <v>0</v>
      </c>
      <c r="V65" s="32">
        <f t="shared" si="52"/>
        <v>0</v>
      </c>
      <c r="W65" s="32">
        <f t="shared" si="52"/>
        <v>0</v>
      </c>
      <c r="X65" s="18">
        <f t="shared" si="51"/>
        <v>0</v>
      </c>
      <c r="Y65" s="18">
        <f t="shared" si="51"/>
        <v>0</v>
      </c>
    </row>
    <row r="66" spans="1:25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Y67" si="53">F67</f>
        <v>0</v>
      </c>
      <c r="G66" s="18">
        <f t="shared" si="53"/>
        <v>0</v>
      </c>
      <c r="H66" s="18">
        <f t="shared" si="53"/>
        <v>0</v>
      </c>
      <c r="I66" s="31">
        <f t="shared" si="3"/>
        <v>0</v>
      </c>
      <c r="J66" s="32">
        <f t="shared" ref="J66:W67" si="54">J67</f>
        <v>0</v>
      </c>
      <c r="K66" s="32">
        <f t="shared" si="54"/>
        <v>0</v>
      </c>
      <c r="L66" s="32">
        <f t="shared" si="54"/>
        <v>0</v>
      </c>
      <c r="M66" s="32">
        <f t="shared" si="54"/>
        <v>0</v>
      </c>
      <c r="N66" s="32">
        <f t="shared" si="54"/>
        <v>0</v>
      </c>
      <c r="O66" s="32">
        <f t="shared" si="54"/>
        <v>0</v>
      </c>
      <c r="P66" s="32">
        <f t="shared" si="54"/>
        <v>0</v>
      </c>
      <c r="Q66" s="32">
        <f t="shared" si="54"/>
        <v>0</v>
      </c>
      <c r="R66" s="32">
        <f t="shared" si="54"/>
        <v>0</v>
      </c>
      <c r="S66" s="32">
        <f t="shared" si="54"/>
        <v>0</v>
      </c>
      <c r="T66" s="32">
        <f t="shared" si="54"/>
        <v>0</v>
      </c>
      <c r="U66" s="32">
        <f t="shared" si="54"/>
        <v>0</v>
      </c>
      <c r="V66" s="32">
        <f t="shared" si="54"/>
        <v>0</v>
      </c>
      <c r="W66" s="32">
        <f t="shared" si="54"/>
        <v>0</v>
      </c>
      <c r="X66" s="18">
        <f t="shared" si="53"/>
        <v>0</v>
      </c>
      <c r="Y66" s="18">
        <f t="shared" si="53"/>
        <v>0</v>
      </c>
    </row>
    <row r="67" spans="1:25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3"/>
        <v>0</v>
      </c>
      <c r="G67" s="18">
        <f t="shared" si="53"/>
        <v>0</v>
      </c>
      <c r="H67" s="18">
        <f t="shared" si="53"/>
        <v>0</v>
      </c>
      <c r="I67" s="31">
        <f t="shared" si="3"/>
        <v>0</v>
      </c>
      <c r="J67" s="32">
        <f t="shared" si="54"/>
        <v>0</v>
      </c>
      <c r="K67" s="32">
        <f t="shared" si="54"/>
        <v>0</v>
      </c>
      <c r="L67" s="32">
        <f t="shared" si="54"/>
        <v>0</v>
      </c>
      <c r="M67" s="32">
        <f t="shared" si="54"/>
        <v>0</v>
      </c>
      <c r="N67" s="32">
        <f t="shared" si="54"/>
        <v>0</v>
      </c>
      <c r="O67" s="32">
        <f t="shared" si="54"/>
        <v>0</v>
      </c>
      <c r="P67" s="32">
        <f t="shared" si="54"/>
        <v>0</v>
      </c>
      <c r="Q67" s="32">
        <f t="shared" si="54"/>
        <v>0</v>
      </c>
      <c r="R67" s="32">
        <f t="shared" si="54"/>
        <v>0</v>
      </c>
      <c r="S67" s="32">
        <f t="shared" si="54"/>
        <v>0</v>
      </c>
      <c r="T67" s="32">
        <f t="shared" si="54"/>
        <v>0</v>
      </c>
      <c r="U67" s="32">
        <f t="shared" si="54"/>
        <v>0</v>
      </c>
      <c r="V67" s="32">
        <f t="shared" si="54"/>
        <v>0</v>
      </c>
      <c r="W67" s="32">
        <f t="shared" si="54"/>
        <v>0</v>
      </c>
      <c r="X67" s="18">
        <f t="shared" si="53"/>
        <v>0</v>
      </c>
      <c r="Y67" s="18">
        <f t="shared" si="53"/>
        <v>0</v>
      </c>
    </row>
    <row r="68" spans="1:25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25">
        <f t="shared" si="3"/>
        <v>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Y69" si="55">F70</f>
        <v>0</v>
      </c>
      <c r="G69" s="18">
        <f t="shared" si="55"/>
        <v>0</v>
      </c>
      <c r="H69" s="18">
        <f t="shared" si="55"/>
        <v>0</v>
      </c>
      <c r="I69" s="25">
        <f t="shared" si="3"/>
        <v>0</v>
      </c>
      <c r="J69" s="18">
        <f t="shared" ref="J69:W69" si="56">J70</f>
        <v>0</v>
      </c>
      <c r="K69" s="18">
        <f t="shared" si="56"/>
        <v>0</v>
      </c>
      <c r="L69" s="18">
        <f t="shared" si="56"/>
        <v>0</v>
      </c>
      <c r="M69" s="18">
        <f t="shared" si="56"/>
        <v>0</v>
      </c>
      <c r="N69" s="18">
        <f t="shared" si="56"/>
        <v>0</v>
      </c>
      <c r="O69" s="18">
        <f t="shared" si="56"/>
        <v>0</v>
      </c>
      <c r="P69" s="18">
        <f t="shared" si="56"/>
        <v>0</v>
      </c>
      <c r="Q69" s="18">
        <f t="shared" si="56"/>
        <v>0</v>
      </c>
      <c r="R69" s="18">
        <f t="shared" si="56"/>
        <v>0</v>
      </c>
      <c r="S69" s="18">
        <f t="shared" si="56"/>
        <v>0</v>
      </c>
      <c r="T69" s="18">
        <f t="shared" si="56"/>
        <v>0</v>
      </c>
      <c r="U69" s="18">
        <f t="shared" si="56"/>
        <v>0</v>
      </c>
      <c r="V69" s="18">
        <f t="shared" si="56"/>
        <v>0</v>
      </c>
      <c r="W69" s="18">
        <f t="shared" si="56"/>
        <v>0</v>
      </c>
      <c r="X69" s="18">
        <f t="shared" si="55"/>
        <v>0</v>
      </c>
      <c r="Y69" s="18">
        <f t="shared" si="55"/>
        <v>0</v>
      </c>
    </row>
    <row r="70" spans="1:25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25">
        <f t="shared" si="3"/>
        <v>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Y71" si="57">F72</f>
        <v>0</v>
      </c>
      <c r="G71" s="18">
        <f t="shared" si="57"/>
        <v>0</v>
      </c>
      <c r="H71" s="18">
        <f t="shared" si="57"/>
        <v>0</v>
      </c>
      <c r="I71" s="25">
        <f>SUM(J71:W71)</f>
        <v>0</v>
      </c>
      <c r="J71" s="18">
        <f t="shared" ref="J71:W71" si="58">J72</f>
        <v>0</v>
      </c>
      <c r="K71" s="18">
        <f t="shared" si="58"/>
        <v>0</v>
      </c>
      <c r="L71" s="18">
        <f t="shared" si="58"/>
        <v>0</v>
      </c>
      <c r="M71" s="18">
        <f t="shared" si="58"/>
        <v>0</v>
      </c>
      <c r="N71" s="18">
        <f t="shared" si="58"/>
        <v>0</v>
      </c>
      <c r="O71" s="18">
        <f t="shared" si="58"/>
        <v>0</v>
      </c>
      <c r="P71" s="18">
        <f t="shared" si="58"/>
        <v>0</v>
      </c>
      <c r="Q71" s="18">
        <f t="shared" si="58"/>
        <v>0</v>
      </c>
      <c r="R71" s="18">
        <f t="shared" si="58"/>
        <v>0</v>
      </c>
      <c r="S71" s="18">
        <f t="shared" si="58"/>
        <v>0</v>
      </c>
      <c r="T71" s="18">
        <f t="shared" si="58"/>
        <v>0</v>
      </c>
      <c r="U71" s="18">
        <f t="shared" si="58"/>
        <v>0</v>
      </c>
      <c r="V71" s="18">
        <f t="shared" si="58"/>
        <v>0</v>
      </c>
      <c r="W71" s="18">
        <f t="shared" si="58"/>
        <v>0</v>
      </c>
      <c r="X71" s="18">
        <f t="shared" si="57"/>
        <v>0</v>
      </c>
      <c r="Y71" s="18">
        <f t="shared" si="57"/>
        <v>0</v>
      </c>
    </row>
    <row r="72" spans="1:25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25">
        <f t="shared" ref="I72" si="59">SUM(J72:W72)</f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X72"/>
  <sheetViews>
    <sheetView zoomScaleNormal="100" zoomScalePageLayoutView="80" workbookViewId="0">
      <pane xSplit="5" ySplit="10" topLeftCell="F39" activePane="bottomRight" state="frozen"/>
      <selection activeCell="E61" sqref="E61"/>
      <selection pane="topRight" activeCell="E61" sqref="E61"/>
      <selection pane="bottomLeft" activeCell="E61" sqref="E61"/>
      <selection pane="bottomRight" activeCell="E7" sqref="E7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6" width="12" customWidth="1"/>
    <col min="7" max="8" width="10.140625" bestFit="1" customWidth="1"/>
    <col min="9" max="9" width="13.42578125" style="26" bestFit="1" customWidth="1"/>
    <col min="10" max="22" width="11.28515625" style="26" hidden="1" customWidth="1" outlineLevel="1"/>
    <col min="23" max="23" width="12" customWidth="1" collapsed="1"/>
    <col min="24" max="24" width="12" customWidth="1"/>
  </cols>
  <sheetData>
    <row r="1" spans="1:24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4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9.5" x14ac:dyDescent="0.55000000000000004">
      <c r="A3" s="21" t="s">
        <v>134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4" ht="24.75" x14ac:dyDescent="0.75">
      <c r="A4" s="3" t="s">
        <v>135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4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4" ht="102.7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228</v>
      </c>
      <c r="L6" s="28" t="s">
        <v>229</v>
      </c>
      <c r="M6" s="28" t="s">
        <v>230</v>
      </c>
      <c r="N6" s="28" t="s">
        <v>231</v>
      </c>
      <c r="O6" s="28" t="s">
        <v>232</v>
      </c>
      <c r="P6" s="28" t="s">
        <v>233</v>
      </c>
      <c r="Q6" s="28" t="s">
        <v>234</v>
      </c>
      <c r="R6" s="28" t="s">
        <v>235</v>
      </c>
      <c r="S6" s="28" t="s">
        <v>236</v>
      </c>
      <c r="T6" s="28" t="s">
        <v>237</v>
      </c>
      <c r="U6" s="28" t="s">
        <v>238</v>
      </c>
      <c r="V6" s="28" t="s">
        <v>239</v>
      </c>
      <c r="W6" s="16">
        <v>2013</v>
      </c>
      <c r="X6" s="16">
        <v>2014</v>
      </c>
    </row>
    <row r="7" spans="1:24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X7" si="0">F8+F64</f>
        <v>10388</v>
      </c>
      <c r="G7" s="18">
        <f t="shared" si="0"/>
        <v>10810</v>
      </c>
      <c r="H7" s="18">
        <f t="shared" si="0"/>
        <v>11918</v>
      </c>
      <c r="I7" s="31">
        <f t="shared" ref="I7:I71" si="1">SUM(J7:V7)</f>
        <v>17845.000000000004</v>
      </c>
      <c r="J7" s="32">
        <f t="shared" ref="J7:V7" si="2">J8+J64</f>
        <v>13239.3</v>
      </c>
      <c r="K7" s="32">
        <f t="shared" si="2"/>
        <v>977.5</v>
      </c>
      <c r="L7" s="32">
        <f t="shared" si="2"/>
        <v>372.2</v>
      </c>
      <c r="M7" s="32">
        <f t="shared" si="2"/>
        <v>360.7</v>
      </c>
      <c r="N7" s="32">
        <f t="shared" si="2"/>
        <v>341.5</v>
      </c>
      <c r="O7" s="32">
        <f t="shared" si="2"/>
        <v>315.40000000000003</v>
      </c>
      <c r="P7" s="32">
        <f t="shared" si="2"/>
        <v>275.5</v>
      </c>
      <c r="Q7" s="32">
        <f t="shared" si="2"/>
        <v>320.10000000000002</v>
      </c>
      <c r="R7" s="32">
        <f t="shared" si="2"/>
        <v>291.60000000000002</v>
      </c>
      <c r="S7" s="32">
        <f t="shared" si="2"/>
        <v>277.39999999999998</v>
      </c>
      <c r="T7" s="32">
        <f t="shared" si="2"/>
        <v>424</v>
      </c>
      <c r="U7" s="32">
        <f t="shared" si="2"/>
        <v>302.39999999999998</v>
      </c>
      <c r="V7" s="32">
        <f t="shared" si="2"/>
        <v>347.40000000000003</v>
      </c>
      <c r="W7" s="18">
        <f t="shared" si="0"/>
        <v>20266</v>
      </c>
      <c r="X7" s="18">
        <f t="shared" si="0"/>
        <v>28367</v>
      </c>
    </row>
    <row r="8" spans="1:24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X8" si="3">F9+F59</f>
        <v>10388</v>
      </c>
      <c r="G8" s="18">
        <f t="shared" si="3"/>
        <v>10810</v>
      </c>
      <c r="H8" s="18">
        <f t="shared" si="3"/>
        <v>11918</v>
      </c>
      <c r="I8" s="31">
        <f t="shared" si="1"/>
        <v>17845.000000000004</v>
      </c>
      <c r="J8" s="32">
        <f t="shared" ref="J8:V8" si="4">J9+J59</f>
        <v>13239.3</v>
      </c>
      <c r="K8" s="32">
        <f t="shared" si="4"/>
        <v>977.5</v>
      </c>
      <c r="L8" s="32">
        <f t="shared" si="4"/>
        <v>372.2</v>
      </c>
      <c r="M8" s="32">
        <f t="shared" si="4"/>
        <v>360.7</v>
      </c>
      <c r="N8" s="32">
        <f t="shared" si="4"/>
        <v>341.5</v>
      </c>
      <c r="O8" s="32">
        <f t="shared" si="4"/>
        <v>315.40000000000003</v>
      </c>
      <c r="P8" s="32">
        <f t="shared" si="4"/>
        <v>275.5</v>
      </c>
      <c r="Q8" s="32">
        <f t="shared" si="4"/>
        <v>320.10000000000002</v>
      </c>
      <c r="R8" s="32">
        <f t="shared" si="4"/>
        <v>291.60000000000002</v>
      </c>
      <c r="S8" s="32">
        <f t="shared" si="4"/>
        <v>277.39999999999998</v>
      </c>
      <c r="T8" s="32">
        <f t="shared" si="4"/>
        <v>424</v>
      </c>
      <c r="U8" s="32">
        <f t="shared" si="4"/>
        <v>302.39999999999998</v>
      </c>
      <c r="V8" s="32">
        <f t="shared" si="4"/>
        <v>347.40000000000003</v>
      </c>
      <c r="W8" s="18">
        <f t="shared" si="3"/>
        <v>20266</v>
      </c>
      <c r="X8" s="18">
        <f t="shared" si="3"/>
        <v>28367</v>
      </c>
    </row>
    <row r="9" spans="1:24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X9" si="5">F10+F28</f>
        <v>10388</v>
      </c>
      <c r="G9" s="18">
        <f t="shared" si="5"/>
        <v>10810</v>
      </c>
      <c r="H9" s="18">
        <f t="shared" si="5"/>
        <v>11918</v>
      </c>
      <c r="I9" s="31">
        <f t="shared" si="1"/>
        <v>17845.000000000004</v>
      </c>
      <c r="J9" s="32">
        <f t="shared" ref="J9:V9" si="6">J10+J28</f>
        <v>13239.3</v>
      </c>
      <c r="K9" s="32">
        <f t="shared" si="6"/>
        <v>977.5</v>
      </c>
      <c r="L9" s="32">
        <f t="shared" si="6"/>
        <v>372.2</v>
      </c>
      <c r="M9" s="32">
        <f t="shared" si="6"/>
        <v>360.7</v>
      </c>
      <c r="N9" s="32">
        <f t="shared" si="6"/>
        <v>341.5</v>
      </c>
      <c r="O9" s="32">
        <f t="shared" si="6"/>
        <v>315.40000000000003</v>
      </c>
      <c r="P9" s="32">
        <f t="shared" si="6"/>
        <v>275.5</v>
      </c>
      <c r="Q9" s="32">
        <f t="shared" si="6"/>
        <v>320.10000000000002</v>
      </c>
      <c r="R9" s="32">
        <f t="shared" si="6"/>
        <v>291.60000000000002</v>
      </c>
      <c r="S9" s="32">
        <f t="shared" si="6"/>
        <v>277.39999999999998</v>
      </c>
      <c r="T9" s="32">
        <f t="shared" si="6"/>
        <v>424</v>
      </c>
      <c r="U9" s="32">
        <f t="shared" si="6"/>
        <v>302.39999999999998</v>
      </c>
      <c r="V9" s="32">
        <f t="shared" si="6"/>
        <v>347.40000000000003</v>
      </c>
      <c r="W9" s="18">
        <f t="shared" si="5"/>
        <v>20266</v>
      </c>
      <c r="X9" s="18">
        <f t="shared" si="5"/>
        <v>28367</v>
      </c>
    </row>
    <row r="10" spans="1:24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X10" si="7">F11</f>
        <v>8810</v>
      </c>
      <c r="G10" s="18">
        <f t="shared" si="7"/>
        <v>7674</v>
      </c>
      <c r="H10" s="18">
        <f t="shared" si="7"/>
        <v>8710</v>
      </c>
      <c r="I10" s="31">
        <f t="shared" si="1"/>
        <v>12068</v>
      </c>
      <c r="J10" s="32">
        <f t="shared" ref="J10:V10" si="8">J11</f>
        <v>8953.25</v>
      </c>
      <c r="K10" s="32">
        <f t="shared" si="8"/>
        <v>661.32</v>
      </c>
      <c r="L10" s="32">
        <f t="shared" si="8"/>
        <v>252.23</v>
      </c>
      <c r="M10" s="32">
        <f t="shared" si="8"/>
        <v>243.76999999999998</v>
      </c>
      <c r="N10" s="32">
        <f t="shared" si="8"/>
        <v>230.49</v>
      </c>
      <c r="O10" s="32">
        <f t="shared" si="8"/>
        <v>213.60000000000002</v>
      </c>
      <c r="P10" s="32">
        <f t="shared" si="8"/>
        <v>185.85</v>
      </c>
      <c r="Q10" s="32">
        <f t="shared" si="8"/>
        <v>216.02</v>
      </c>
      <c r="R10" s="32">
        <f t="shared" si="8"/>
        <v>196.7</v>
      </c>
      <c r="S10" s="32">
        <f t="shared" si="8"/>
        <v>187.05999999999997</v>
      </c>
      <c r="T10" s="32">
        <f t="shared" si="8"/>
        <v>287.21999999999997</v>
      </c>
      <c r="U10" s="32">
        <f t="shared" si="8"/>
        <v>205.15999999999997</v>
      </c>
      <c r="V10" s="32">
        <f t="shared" si="8"/>
        <v>235.33</v>
      </c>
      <c r="W10" s="18">
        <f t="shared" si="7"/>
        <v>15630</v>
      </c>
      <c r="X10" s="18">
        <f t="shared" si="7"/>
        <v>23710</v>
      </c>
    </row>
    <row r="11" spans="1:24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9">F12+F16+F18+F21+F25</f>
        <v>8810</v>
      </c>
      <c r="G11" s="18">
        <f t="shared" ref="G11" si="10">G12+G16+G18+G21+G25</f>
        <v>7674</v>
      </c>
      <c r="H11" s="18">
        <f t="shared" ref="H11" si="11">H12+H16+H18+H21+H25</f>
        <v>8710</v>
      </c>
      <c r="I11" s="31">
        <f t="shared" si="1"/>
        <v>12068</v>
      </c>
      <c r="J11" s="32">
        <f t="shared" ref="J11:V11" si="12">J12+J16+J18+J21+J25</f>
        <v>8953.25</v>
      </c>
      <c r="K11" s="32">
        <f t="shared" si="12"/>
        <v>661.32</v>
      </c>
      <c r="L11" s="32">
        <f t="shared" si="12"/>
        <v>252.23</v>
      </c>
      <c r="M11" s="32">
        <f t="shared" si="12"/>
        <v>243.76999999999998</v>
      </c>
      <c r="N11" s="32">
        <f t="shared" si="12"/>
        <v>230.49</v>
      </c>
      <c r="O11" s="32">
        <f t="shared" si="12"/>
        <v>213.60000000000002</v>
      </c>
      <c r="P11" s="32">
        <f t="shared" si="12"/>
        <v>185.85</v>
      </c>
      <c r="Q11" s="32">
        <f t="shared" si="12"/>
        <v>216.02</v>
      </c>
      <c r="R11" s="32">
        <f t="shared" si="12"/>
        <v>196.7</v>
      </c>
      <c r="S11" s="32">
        <f t="shared" si="12"/>
        <v>187.05999999999997</v>
      </c>
      <c r="T11" s="32">
        <f t="shared" si="12"/>
        <v>287.21999999999997</v>
      </c>
      <c r="U11" s="32">
        <f t="shared" si="12"/>
        <v>205.15999999999997</v>
      </c>
      <c r="V11" s="32">
        <f t="shared" si="12"/>
        <v>235.33</v>
      </c>
      <c r="W11" s="18">
        <f t="shared" ref="W11" si="13">W12+W16+W18+W21+W25</f>
        <v>15630</v>
      </c>
      <c r="X11" s="18">
        <f t="shared" ref="X11" si="14">X12+X16+X18+X21+X25</f>
        <v>23710</v>
      </c>
    </row>
    <row r="12" spans="1:24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X12" si="15">SUM(F13:F15)</f>
        <v>3060</v>
      </c>
      <c r="G12" s="6">
        <f t="shared" si="15"/>
        <v>2652</v>
      </c>
      <c r="H12" s="6">
        <f t="shared" si="15"/>
        <v>1650</v>
      </c>
      <c r="I12" s="31">
        <f t="shared" si="1"/>
        <v>1951</v>
      </c>
      <c r="J12" s="33">
        <f t="shared" ref="J12:V12" si="16">SUM(J13:J15)</f>
        <v>1447.4599999999998</v>
      </c>
      <c r="K12" s="33">
        <f t="shared" si="16"/>
        <v>106.91000000000001</v>
      </c>
      <c r="L12" s="33">
        <f t="shared" si="16"/>
        <v>40.78</v>
      </c>
      <c r="M12" s="33">
        <f t="shared" si="16"/>
        <v>39.410000000000004</v>
      </c>
      <c r="N12" s="33">
        <f t="shared" si="16"/>
        <v>37.26</v>
      </c>
      <c r="O12" s="33">
        <f t="shared" si="16"/>
        <v>34.53</v>
      </c>
      <c r="P12" s="33">
        <f t="shared" si="16"/>
        <v>30.05</v>
      </c>
      <c r="Q12" s="33">
        <f t="shared" si="16"/>
        <v>34.919999999999995</v>
      </c>
      <c r="R12" s="33">
        <f t="shared" si="16"/>
        <v>31.799999999999997</v>
      </c>
      <c r="S12" s="33">
        <f t="shared" si="16"/>
        <v>30.24</v>
      </c>
      <c r="T12" s="33">
        <f t="shared" si="16"/>
        <v>46.43</v>
      </c>
      <c r="U12" s="33">
        <f t="shared" si="16"/>
        <v>33.169999999999995</v>
      </c>
      <c r="V12" s="33">
        <f t="shared" si="16"/>
        <v>38.04</v>
      </c>
      <c r="W12" s="6">
        <f t="shared" si="15"/>
        <v>2040</v>
      </c>
      <c r="X12" s="6">
        <f t="shared" si="15"/>
        <v>6340</v>
      </c>
    </row>
    <row r="13" spans="1:24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3000</v>
      </c>
      <c r="G13" s="6">
        <v>2590</v>
      </c>
      <c r="H13" s="6">
        <v>1600</v>
      </c>
      <c r="I13" s="31">
        <f t="shared" si="1"/>
        <v>1900.0000000000002</v>
      </c>
      <c r="J13" s="33">
        <v>1409.61</v>
      </c>
      <c r="K13" s="33">
        <v>104.12</v>
      </c>
      <c r="L13" s="33">
        <v>39.71</v>
      </c>
      <c r="M13" s="33">
        <v>38.380000000000003</v>
      </c>
      <c r="N13" s="33">
        <v>36.29</v>
      </c>
      <c r="O13" s="33">
        <v>33.630000000000003</v>
      </c>
      <c r="P13" s="33">
        <v>29.26</v>
      </c>
      <c r="Q13" s="33">
        <v>34.01</v>
      </c>
      <c r="R13" s="33">
        <v>30.97</v>
      </c>
      <c r="S13" s="33">
        <v>29.45</v>
      </c>
      <c r="T13" s="33">
        <v>45.22</v>
      </c>
      <c r="U13" s="33">
        <v>32.299999999999997</v>
      </c>
      <c r="V13" s="33">
        <v>37.049999999999997</v>
      </c>
      <c r="W13" s="6">
        <v>2000</v>
      </c>
      <c r="X13" s="6">
        <v>6300</v>
      </c>
    </row>
    <row r="14" spans="1:24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1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6"/>
      <c r="X14" s="6"/>
    </row>
    <row r="15" spans="1:24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60</v>
      </c>
      <c r="G15" s="6">
        <v>62</v>
      </c>
      <c r="H15" s="6">
        <v>50</v>
      </c>
      <c r="I15" s="31">
        <f t="shared" si="1"/>
        <v>50.999999999999993</v>
      </c>
      <c r="J15" s="33">
        <v>37.85</v>
      </c>
      <c r="K15" s="33">
        <v>2.79</v>
      </c>
      <c r="L15" s="33">
        <v>1.07</v>
      </c>
      <c r="M15" s="33">
        <v>1.03</v>
      </c>
      <c r="N15" s="33">
        <v>0.97</v>
      </c>
      <c r="O15" s="33">
        <v>0.9</v>
      </c>
      <c r="P15" s="33">
        <v>0.79</v>
      </c>
      <c r="Q15" s="33">
        <v>0.91</v>
      </c>
      <c r="R15" s="33">
        <v>0.83</v>
      </c>
      <c r="S15" s="33">
        <v>0.79</v>
      </c>
      <c r="T15" s="33">
        <v>1.21</v>
      </c>
      <c r="U15" s="33">
        <v>0.87</v>
      </c>
      <c r="V15" s="33">
        <v>0.99</v>
      </c>
      <c r="W15" s="6">
        <v>40</v>
      </c>
      <c r="X15" s="6">
        <v>40</v>
      </c>
    </row>
    <row r="16" spans="1:24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X16" si="17">F17</f>
        <v>300</v>
      </c>
      <c r="G16" s="6">
        <f t="shared" si="17"/>
        <v>300</v>
      </c>
      <c r="H16" s="6">
        <f t="shared" si="17"/>
        <v>400</v>
      </c>
      <c r="I16" s="31">
        <f t="shared" si="1"/>
        <v>400</v>
      </c>
      <c r="J16" s="33">
        <f t="shared" ref="J16:V16" si="18">J17</f>
        <v>296.76</v>
      </c>
      <c r="K16" s="33">
        <f t="shared" si="18"/>
        <v>21.92</v>
      </c>
      <c r="L16" s="33">
        <f t="shared" si="18"/>
        <v>8.36</v>
      </c>
      <c r="M16" s="33">
        <f t="shared" si="18"/>
        <v>8.08</v>
      </c>
      <c r="N16" s="33">
        <f t="shared" si="18"/>
        <v>7.64</v>
      </c>
      <c r="O16" s="33">
        <f t="shared" si="18"/>
        <v>7.08</v>
      </c>
      <c r="P16" s="33">
        <f t="shared" si="18"/>
        <v>6.16</v>
      </c>
      <c r="Q16" s="33">
        <f t="shared" si="18"/>
        <v>7.16</v>
      </c>
      <c r="R16" s="33">
        <f t="shared" si="18"/>
        <v>6.52</v>
      </c>
      <c r="S16" s="33">
        <f t="shared" si="18"/>
        <v>6.2</v>
      </c>
      <c r="T16" s="33">
        <f t="shared" si="18"/>
        <v>9.52</v>
      </c>
      <c r="U16" s="33">
        <f t="shared" si="18"/>
        <v>6.8</v>
      </c>
      <c r="V16" s="33">
        <f t="shared" si="18"/>
        <v>7.8</v>
      </c>
      <c r="W16" s="6">
        <f t="shared" si="17"/>
        <v>400</v>
      </c>
      <c r="X16" s="6">
        <f t="shared" si="17"/>
        <v>430</v>
      </c>
    </row>
    <row r="17" spans="1:24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300</v>
      </c>
      <c r="G17" s="6">
        <v>300</v>
      </c>
      <c r="H17" s="6">
        <v>400</v>
      </c>
      <c r="I17" s="31">
        <f t="shared" si="1"/>
        <v>400</v>
      </c>
      <c r="J17" s="33">
        <v>296.76</v>
      </c>
      <c r="K17" s="33">
        <v>21.92</v>
      </c>
      <c r="L17" s="33">
        <v>8.36</v>
      </c>
      <c r="M17" s="33">
        <v>8.08</v>
      </c>
      <c r="N17" s="33">
        <v>7.64</v>
      </c>
      <c r="O17" s="33">
        <v>7.08</v>
      </c>
      <c r="P17" s="33">
        <v>6.16</v>
      </c>
      <c r="Q17" s="33">
        <v>7.16</v>
      </c>
      <c r="R17" s="33">
        <v>6.52</v>
      </c>
      <c r="S17" s="33">
        <v>6.2</v>
      </c>
      <c r="T17" s="33">
        <v>9.52</v>
      </c>
      <c r="U17" s="33">
        <v>6.8</v>
      </c>
      <c r="V17" s="33">
        <v>7.8</v>
      </c>
      <c r="W17" s="6">
        <v>400</v>
      </c>
      <c r="X17" s="6">
        <v>430</v>
      </c>
    </row>
    <row r="18" spans="1:24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X18" si="19">SUM(F19:F20)</f>
        <v>2100</v>
      </c>
      <c r="G18" s="6">
        <f t="shared" si="19"/>
        <v>1102</v>
      </c>
      <c r="H18" s="6">
        <f t="shared" si="19"/>
        <v>2210</v>
      </c>
      <c r="I18" s="31">
        <f t="shared" si="1"/>
        <v>2710.0000000000005</v>
      </c>
      <c r="J18" s="33">
        <f t="shared" ref="J18:V18" si="20">SUM(J19:J20)</f>
        <v>2010.54</v>
      </c>
      <c r="K18" s="33">
        <f t="shared" si="20"/>
        <v>148.51</v>
      </c>
      <c r="L18" s="33">
        <f t="shared" si="20"/>
        <v>56.64</v>
      </c>
      <c r="M18" s="33">
        <f t="shared" si="20"/>
        <v>54.74</v>
      </c>
      <c r="N18" s="33">
        <f t="shared" si="20"/>
        <v>51.76</v>
      </c>
      <c r="O18" s="33">
        <f t="shared" si="20"/>
        <v>47.970000000000006</v>
      </c>
      <c r="P18" s="33">
        <f t="shared" si="20"/>
        <v>41.73</v>
      </c>
      <c r="Q18" s="33">
        <f t="shared" si="20"/>
        <v>48.51</v>
      </c>
      <c r="R18" s="33">
        <f t="shared" si="20"/>
        <v>44.17</v>
      </c>
      <c r="S18" s="33">
        <f t="shared" si="20"/>
        <v>42.01</v>
      </c>
      <c r="T18" s="33">
        <f t="shared" si="20"/>
        <v>64.5</v>
      </c>
      <c r="U18" s="33">
        <f t="shared" si="20"/>
        <v>46.07</v>
      </c>
      <c r="V18" s="33">
        <f t="shared" si="20"/>
        <v>52.85</v>
      </c>
      <c r="W18" s="6">
        <f t="shared" si="19"/>
        <v>2710</v>
      </c>
      <c r="X18" s="6">
        <f t="shared" si="19"/>
        <v>3140</v>
      </c>
    </row>
    <row r="19" spans="1:24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2000</v>
      </c>
      <c r="G19" s="6">
        <v>1000</v>
      </c>
      <c r="H19" s="6">
        <v>2100</v>
      </c>
      <c r="I19" s="31">
        <f t="shared" si="1"/>
        <v>2600</v>
      </c>
      <c r="J19" s="33">
        <v>1928.94</v>
      </c>
      <c r="K19" s="33">
        <v>142.47999999999999</v>
      </c>
      <c r="L19" s="33">
        <v>54.34</v>
      </c>
      <c r="M19" s="33">
        <v>52.52</v>
      </c>
      <c r="N19" s="33">
        <v>49.66</v>
      </c>
      <c r="O19" s="33">
        <v>46.02</v>
      </c>
      <c r="P19" s="33">
        <v>40.04</v>
      </c>
      <c r="Q19" s="33">
        <v>46.54</v>
      </c>
      <c r="R19" s="33">
        <v>42.38</v>
      </c>
      <c r="S19" s="33">
        <v>40.299999999999997</v>
      </c>
      <c r="T19" s="33">
        <v>61.88</v>
      </c>
      <c r="U19" s="33">
        <v>44.2</v>
      </c>
      <c r="V19" s="33">
        <v>50.7</v>
      </c>
      <c r="W19" s="6">
        <v>2600</v>
      </c>
      <c r="X19" s="6">
        <v>3000</v>
      </c>
    </row>
    <row r="20" spans="1:24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100</v>
      </c>
      <c r="G20" s="6">
        <v>102</v>
      </c>
      <c r="H20" s="6">
        <v>110</v>
      </c>
      <c r="I20" s="31">
        <f t="shared" si="1"/>
        <v>110</v>
      </c>
      <c r="J20" s="33">
        <v>81.599999999999994</v>
      </c>
      <c r="K20" s="33">
        <v>6.03</v>
      </c>
      <c r="L20" s="33">
        <v>2.2999999999999998</v>
      </c>
      <c r="M20" s="33">
        <v>2.2200000000000002</v>
      </c>
      <c r="N20" s="33">
        <v>2.1</v>
      </c>
      <c r="O20" s="33">
        <v>1.95</v>
      </c>
      <c r="P20" s="33">
        <v>1.69</v>
      </c>
      <c r="Q20" s="33">
        <v>1.97</v>
      </c>
      <c r="R20" s="33">
        <v>1.79</v>
      </c>
      <c r="S20" s="33">
        <v>1.71</v>
      </c>
      <c r="T20" s="33">
        <v>2.62</v>
      </c>
      <c r="U20" s="33">
        <v>1.87</v>
      </c>
      <c r="V20" s="33">
        <v>2.15</v>
      </c>
      <c r="W20" s="6">
        <v>110</v>
      </c>
      <c r="X20" s="6">
        <v>140</v>
      </c>
    </row>
    <row r="21" spans="1:24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X21" si="21">SUM(F22:F24)</f>
        <v>3350</v>
      </c>
      <c r="G21" s="6">
        <f t="shared" si="21"/>
        <v>3620</v>
      </c>
      <c r="H21" s="6">
        <f t="shared" si="21"/>
        <v>4450</v>
      </c>
      <c r="I21" s="31">
        <f t="shared" si="1"/>
        <v>6400</v>
      </c>
      <c r="J21" s="33">
        <f t="shared" ref="J21:V21" si="22">SUM(J22:J24)</f>
        <v>4748.16</v>
      </c>
      <c r="K21" s="33">
        <f t="shared" si="22"/>
        <v>350.72</v>
      </c>
      <c r="L21" s="33">
        <f t="shared" si="22"/>
        <v>133.76</v>
      </c>
      <c r="M21" s="33">
        <f t="shared" si="22"/>
        <v>129.28</v>
      </c>
      <c r="N21" s="33">
        <f t="shared" si="22"/>
        <v>122.24000000000001</v>
      </c>
      <c r="O21" s="33">
        <f t="shared" si="22"/>
        <v>113.28</v>
      </c>
      <c r="P21" s="33">
        <f t="shared" si="22"/>
        <v>98.56</v>
      </c>
      <c r="Q21" s="33">
        <f t="shared" si="22"/>
        <v>114.56</v>
      </c>
      <c r="R21" s="33">
        <f t="shared" si="22"/>
        <v>104.32</v>
      </c>
      <c r="S21" s="33">
        <f t="shared" si="22"/>
        <v>99.2</v>
      </c>
      <c r="T21" s="33">
        <f t="shared" si="22"/>
        <v>152.32</v>
      </c>
      <c r="U21" s="33">
        <f t="shared" si="22"/>
        <v>108.8</v>
      </c>
      <c r="V21" s="33">
        <f t="shared" si="22"/>
        <v>124.8</v>
      </c>
      <c r="W21" s="6">
        <f t="shared" si="21"/>
        <v>6480</v>
      </c>
      <c r="X21" s="6">
        <f t="shared" si="21"/>
        <v>9200</v>
      </c>
    </row>
    <row r="22" spans="1:24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1350</v>
      </c>
      <c r="G22" s="6">
        <v>1450</v>
      </c>
      <c r="H22" s="6">
        <v>1650</v>
      </c>
      <c r="I22" s="31">
        <f t="shared" si="1"/>
        <v>1900.0000000000002</v>
      </c>
      <c r="J22" s="33">
        <v>1409.61</v>
      </c>
      <c r="K22" s="33">
        <v>104.12</v>
      </c>
      <c r="L22" s="33">
        <v>39.71</v>
      </c>
      <c r="M22" s="33">
        <v>38.380000000000003</v>
      </c>
      <c r="N22" s="33">
        <v>36.29</v>
      </c>
      <c r="O22" s="33">
        <v>33.630000000000003</v>
      </c>
      <c r="P22" s="33">
        <v>29.26</v>
      </c>
      <c r="Q22" s="33">
        <v>34.01</v>
      </c>
      <c r="R22" s="33">
        <v>30.97</v>
      </c>
      <c r="S22" s="33">
        <v>29.45</v>
      </c>
      <c r="T22" s="33">
        <v>45.22</v>
      </c>
      <c r="U22" s="33">
        <v>32.299999999999997</v>
      </c>
      <c r="V22" s="33">
        <v>37.049999999999997</v>
      </c>
      <c r="W22" s="6">
        <v>1930</v>
      </c>
      <c r="X22" s="6">
        <v>2200</v>
      </c>
    </row>
    <row r="23" spans="1:24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2000</v>
      </c>
      <c r="G23" s="6">
        <v>2170</v>
      </c>
      <c r="H23" s="6">
        <v>2800</v>
      </c>
      <c r="I23" s="31">
        <f t="shared" si="1"/>
        <v>4500.0000000000009</v>
      </c>
      <c r="J23" s="33">
        <v>3338.55</v>
      </c>
      <c r="K23" s="33">
        <v>246.6</v>
      </c>
      <c r="L23" s="33">
        <v>94.05</v>
      </c>
      <c r="M23" s="33">
        <v>90.9</v>
      </c>
      <c r="N23" s="33">
        <v>85.95</v>
      </c>
      <c r="O23" s="33">
        <v>79.650000000000006</v>
      </c>
      <c r="P23" s="33">
        <v>69.3</v>
      </c>
      <c r="Q23" s="33">
        <v>80.55</v>
      </c>
      <c r="R23" s="33">
        <v>73.349999999999994</v>
      </c>
      <c r="S23" s="33">
        <v>69.75</v>
      </c>
      <c r="T23" s="33">
        <v>107.1</v>
      </c>
      <c r="U23" s="33">
        <v>76.5</v>
      </c>
      <c r="V23" s="33">
        <v>87.75</v>
      </c>
      <c r="W23" s="6">
        <v>4550</v>
      </c>
      <c r="X23" s="6">
        <v>7000</v>
      </c>
    </row>
    <row r="24" spans="1:24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1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6"/>
      <c r="X24" s="6"/>
    </row>
    <row r="25" spans="1:24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 t="shared" ref="H25:X25" si="23">SUM(H26:H27)</f>
        <v>0</v>
      </c>
      <c r="I25" s="31">
        <f t="shared" si="1"/>
        <v>607.00000000000011</v>
      </c>
      <c r="J25" s="33">
        <f t="shared" ref="J25:V25" si="24">SUM(J26:J27)</f>
        <v>450.33</v>
      </c>
      <c r="K25" s="33">
        <f t="shared" si="24"/>
        <v>33.260000000000005</v>
      </c>
      <c r="L25" s="33">
        <f t="shared" si="24"/>
        <v>12.69</v>
      </c>
      <c r="M25" s="33">
        <f t="shared" si="24"/>
        <v>12.26</v>
      </c>
      <c r="N25" s="33">
        <f t="shared" si="24"/>
        <v>11.59</v>
      </c>
      <c r="O25" s="33">
        <f t="shared" si="24"/>
        <v>10.74</v>
      </c>
      <c r="P25" s="33">
        <f t="shared" si="24"/>
        <v>9.35</v>
      </c>
      <c r="Q25" s="33">
        <f t="shared" si="24"/>
        <v>10.870000000000001</v>
      </c>
      <c r="R25" s="33">
        <f t="shared" si="24"/>
        <v>9.89</v>
      </c>
      <c r="S25" s="33">
        <f t="shared" si="24"/>
        <v>9.41</v>
      </c>
      <c r="T25" s="33">
        <f t="shared" si="24"/>
        <v>14.45</v>
      </c>
      <c r="U25" s="33">
        <f t="shared" si="24"/>
        <v>10.32</v>
      </c>
      <c r="V25" s="33">
        <f t="shared" si="24"/>
        <v>11.84</v>
      </c>
      <c r="W25" s="6">
        <f t="shared" si="23"/>
        <v>4000</v>
      </c>
      <c r="X25" s="6">
        <f t="shared" si="23"/>
        <v>4600</v>
      </c>
    </row>
    <row r="26" spans="1:24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1"/>
        <v>207.00000000000003</v>
      </c>
      <c r="J26" s="33">
        <v>153.57</v>
      </c>
      <c r="K26" s="33">
        <v>11.34</v>
      </c>
      <c r="L26" s="33">
        <v>4.33</v>
      </c>
      <c r="M26" s="33">
        <v>4.18</v>
      </c>
      <c r="N26" s="33">
        <v>3.95</v>
      </c>
      <c r="O26" s="33">
        <v>3.66</v>
      </c>
      <c r="P26" s="33">
        <v>3.19</v>
      </c>
      <c r="Q26" s="33">
        <v>3.71</v>
      </c>
      <c r="R26" s="33">
        <v>3.37</v>
      </c>
      <c r="S26" s="33">
        <v>3.21</v>
      </c>
      <c r="T26" s="33">
        <v>4.93</v>
      </c>
      <c r="U26" s="33">
        <v>3.52</v>
      </c>
      <c r="V26" s="33">
        <v>4.04</v>
      </c>
      <c r="W26" s="6">
        <v>2000</v>
      </c>
      <c r="X26" s="6">
        <v>2400</v>
      </c>
    </row>
    <row r="27" spans="1:24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1"/>
        <v>400</v>
      </c>
      <c r="J27" s="33">
        <v>296.76</v>
      </c>
      <c r="K27" s="33">
        <v>21.92</v>
      </c>
      <c r="L27" s="33">
        <v>8.36</v>
      </c>
      <c r="M27" s="33">
        <v>8.08</v>
      </c>
      <c r="N27" s="33">
        <v>7.64</v>
      </c>
      <c r="O27" s="33">
        <v>7.08</v>
      </c>
      <c r="P27" s="33">
        <v>6.16</v>
      </c>
      <c r="Q27" s="33">
        <v>7.16</v>
      </c>
      <c r="R27" s="33">
        <v>6.52</v>
      </c>
      <c r="S27" s="33">
        <v>6.2</v>
      </c>
      <c r="T27" s="33">
        <v>9.52</v>
      </c>
      <c r="U27" s="33">
        <v>6.8</v>
      </c>
      <c r="V27" s="33">
        <v>7.8</v>
      </c>
      <c r="W27" s="6">
        <v>2000</v>
      </c>
      <c r="X27" s="6">
        <v>2200</v>
      </c>
    </row>
    <row r="28" spans="1:24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X28" si="25">F29+F35+F50+F53+F57</f>
        <v>1578</v>
      </c>
      <c r="G28" s="18">
        <f t="shared" si="25"/>
        <v>3136</v>
      </c>
      <c r="H28" s="18">
        <f t="shared" si="25"/>
        <v>3208</v>
      </c>
      <c r="I28" s="31">
        <f t="shared" si="1"/>
        <v>5777</v>
      </c>
      <c r="J28" s="32">
        <f t="shared" ref="J28:V28" si="26">J29+J35+J50+J53+J57</f>
        <v>4286.05</v>
      </c>
      <c r="K28" s="32">
        <f t="shared" si="26"/>
        <v>316.18</v>
      </c>
      <c r="L28" s="32">
        <f t="shared" si="26"/>
        <v>119.97000000000001</v>
      </c>
      <c r="M28" s="32">
        <f t="shared" si="26"/>
        <v>116.93</v>
      </c>
      <c r="N28" s="32">
        <f t="shared" si="26"/>
        <v>111.01</v>
      </c>
      <c r="O28" s="32">
        <f t="shared" si="26"/>
        <v>101.80000000000001</v>
      </c>
      <c r="P28" s="32">
        <f t="shared" si="26"/>
        <v>89.65</v>
      </c>
      <c r="Q28" s="32">
        <f t="shared" si="26"/>
        <v>104.08</v>
      </c>
      <c r="R28" s="32">
        <f t="shared" si="26"/>
        <v>94.9</v>
      </c>
      <c r="S28" s="32">
        <f t="shared" si="26"/>
        <v>90.34</v>
      </c>
      <c r="T28" s="32">
        <f t="shared" si="26"/>
        <v>136.78</v>
      </c>
      <c r="U28" s="32">
        <f t="shared" si="26"/>
        <v>97.24</v>
      </c>
      <c r="V28" s="32">
        <f t="shared" si="26"/>
        <v>112.07000000000001</v>
      </c>
      <c r="W28" s="18">
        <f t="shared" si="25"/>
        <v>4636</v>
      </c>
      <c r="X28" s="18">
        <f t="shared" si="25"/>
        <v>4657</v>
      </c>
    </row>
    <row r="29" spans="1:24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X29" si="27">F30</f>
        <v>62</v>
      </c>
      <c r="G29" s="18">
        <f t="shared" si="27"/>
        <v>69.099999999999994</v>
      </c>
      <c r="H29" s="18">
        <f t="shared" si="27"/>
        <v>71.5</v>
      </c>
      <c r="I29" s="31">
        <f t="shared" si="1"/>
        <v>47.500000000000014</v>
      </c>
      <c r="J29" s="32">
        <f t="shared" ref="J29:V29" si="28">J30</f>
        <v>35.24</v>
      </c>
      <c r="K29" s="32">
        <f t="shared" si="28"/>
        <v>2.6</v>
      </c>
      <c r="L29" s="32">
        <f t="shared" si="28"/>
        <v>0.99</v>
      </c>
      <c r="M29" s="32">
        <f t="shared" si="28"/>
        <v>0.96</v>
      </c>
      <c r="N29" s="32">
        <f t="shared" si="28"/>
        <v>0.90999999999999992</v>
      </c>
      <c r="O29" s="32">
        <f t="shared" si="28"/>
        <v>0.84000000000000008</v>
      </c>
      <c r="P29" s="32">
        <f t="shared" si="28"/>
        <v>0.73</v>
      </c>
      <c r="Q29" s="32">
        <f t="shared" si="28"/>
        <v>0.85000000000000009</v>
      </c>
      <c r="R29" s="32">
        <f t="shared" si="28"/>
        <v>0.78</v>
      </c>
      <c r="S29" s="32">
        <f t="shared" si="28"/>
        <v>0.74</v>
      </c>
      <c r="T29" s="32">
        <f t="shared" si="28"/>
        <v>1.1299999999999999</v>
      </c>
      <c r="U29" s="32">
        <f t="shared" si="28"/>
        <v>0.81</v>
      </c>
      <c r="V29" s="32">
        <f t="shared" si="28"/>
        <v>0.91999999999999993</v>
      </c>
      <c r="W29" s="18">
        <f t="shared" si="27"/>
        <v>48.5</v>
      </c>
      <c r="X29" s="18">
        <f t="shared" si="27"/>
        <v>50</v>
      </c>
    </row>
    <row r="30" spans="1:24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X30" si="29">SUM(F31:F34)</f>
        <v>62</v>
      </c>
      <c r="G30" s="6">
        <f t="shared" si="29"/>
        <v>69.099999999999994</v>
      </c>
      <c r="H30" s="6">
        <f t="shared" si="29"/>
        <v>71.5</v>
      </c>
      <c r="I30" s="31">
        <f t="shared" si="1"/>
        <v>47.500000000000014</v>
      </c>
      <c r="J30" s="33">
        <f t="shared" ref="J30:V30" si="30">SUM(J31:J34)</f>
        <v>35.24</v>
      </c>
      <c r="K30" s="33">
        <f t="shared" si="30"/>
        <v>2.6</v>
      </c>
      <c r="L30" s="33">
        <f t="shared" si="30"/>
        <v>0.99</v>
      </c>
      <c r="M30" s="33">
        <f t="shared" si="30"/>
        <v>0.96</v>
      </c>
      <c r="N30" s="33">
        <f t="shared" si="30"/>
        <v>0.90999999999999992</v>
      </c>
      <c r="O30" s="33">
        <f t="shared" si="30"/>
        <v>0.84000000000000008</v>
      </c>
      <c r="P30" s="33">
        <f t="shared" si="30"/>
        <v>0.73</v>
      </c>
      <c r="Q30" s="33">
        <f t="shared" si="30"/>
        <v>0.85000000000000009</v>
      </c>
      <c r="R30" s="33">
        <f t="shared" si="30"/>
        <v>0.78</v>
      </c>
      <c r="S30" s="33">
        <f t="shared" si="30"/>
        <v>0.74</v>
      </c>
      <c r="T30" s="33">
        <f t="shared" si="30"/>
        <v>1.1299999999999999</v>
      </c>
      <c r="U30" s="33">
        <f t="shared" si="30"/>
        <v>0.81</v>
      </c>
      <c r="V30" s="33">
        <f t="shared" si="30"/>
        <v>0.91999999999999993</v>
      </c>
      <c r="W30" s="6">
        <f t="shared" si="29"/>
        <v>48.5</v>
      </c>
      <c r="X30" s="6">
        <f t="shared" si="29"/>
        <v>50</v>
      </c>
    </row>
    <row r="31" spans="1:24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25</v>
      </c>
      <c r="G31" s="6">
        <v>31</v>
      </c>
      <c r="H31" s="6">
        <v>35</v>
      </c>
      <c r="I31" s="31">
        <f t="shared" si="1"/>
        <v>31</v>
      </c>
      <c r="J31" s="33">
        <v>23</v>
      </c>
      <c r="K31" s="33">
        <v>1.7</v>
      </c>
      <c r="L31" s="33">
        <v>0.65</v>
      </c>
      <c r="M31" s="33">
        <v>0.63</v>
      </c>
      <c r="N31" s="33">
        <v>0.59</v>
      </c>
      <c r="O31" s="33">
        <v>0.55000000000000004</v>
      </c>
      <c r="P31" s="33">
        <v>0.48</v>
      </c>
      <c r="Q31" s="33">
        <v>0.55000000000000004</v>
      </c>
      <c r="R31" s="33">
        <v>0.5</v>
      </c>
      <c r="S31" s="33">
        <v>0.48</v>
      </c>
      <c r="T31" s="33">
        <v>0.74</v>
      </c>
      <c r="U31" s="33">
        <v>0.53</v>
      </c>
      <c r="V31" s="33">
        <v>0.6</v>
      </c>
      <c r="W31" s="6">
        <v>32</v>
      </c>
      <c r="X31" s="6">
        <v>32</v>
      </c>
    </row>
    <row r="32" spans="1:24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/>
      <c r="G32" s="6"/>
      <c r="H32" s="6"/>
      <c r="I32" s="31">
        <f t="shared" si="1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6"/>
      <c r="X32" s="6"/>
    </row>
    <row r="33" spans="1:24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17</v>
      </c>
      <c r="G33" s="6">
        <v>16.5</v>
      </c>
      <c r="H33" s="6">
        <v>16.5</v>
      </c>
      <c r="I33" s="31">
        <f t="shared" si="1"/>
        <v>16.5</v>
      </c>
      <c r="J33" s="33">
        <v>12.24</v>
      </c>
      <c r="K33" s="33">
        <v>0.9</v>
      </c>
      <c r="L33" s="33">
        <v>0.34</v>
      </c>
      <c r="M33" s="33">
        <v>0.33</v>
      </c>
      <c r="N33" s="33">
        <v>0.32</v>
      </c>
      <c r="O33" s="33">
        <v>0.28999999999999998</v>
      </c>
      <c r="P33" s="33">
        <v>0.25</v>
      </c>
      <c r="Q33" s="33">
        <v>0.3</v>
      </c>
      <c r="R33" s="33">
        <v>0.28000000000000003</v>
      </c>
      <c r="S33" s="33">
        <v>0.26</v>
      </c>
      <c r="T33" s="33">
        <v>0.39</v>
      </c>
      <c r="U33" s="33">
        <v>0.28000000000000003</v>
      </c>
      <c r="V33" s="33">
        <v>0.32</v>
      </c>
      <c r="W33" s="6">
        <v>16.5</v>
      </c>
      <c r="X33" s="6">
        <v>18</v>
      </c>
    </row>
    <row r="34" spans="1:24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>
        <v>20</v>
      </c>
      <c r="G34" s="6">
        <v>21.6</v>
      </c>
      <c r="H34" s="6">
        <v>20</v>
      </c>
      <c r="I34" s="31">
        <f t="shared" si="1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6"/>
      <c r="X34" s="6"/>
    </row>
    <row r="35" spans="1:24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X35" si="31">F36+F37+F44</f>
        <v>256</v>
      </c>
      <c r="G35" s="18">
        <f t="shared" si="31"/>
        <v>316.89999999999998</v>
      </c>
      <c r="H35" s="18">
        <f t="shared" si="31"/>
        <v>336.5</v>
      </c>
      <c r="I35" s="31">
        <f t="shared" si="1"/>
        <v>385.5</v>
      </c>
      <c r="J35" s="32">
        <f t="shared" ref="J35:V35" si="32">J36+J37+J44</f>
        <v>285.99</v>
      </c>
      <c r="K35" s="32">
        <f t="shared" si="32"/>
        <v>21.120000000000005</v>
      </c>
      <c r="L35" s="32">
        <f t="shared" si="32"/>
        <v>8.0500000000000007</v>
      </c>
      <c r="M35" s="32">
        <f t="shared" si="32"/>
        <v>7.77</v>
      </c>
      <c r="N35" s="32">
        <f t="shared" si="32"/>
        <v>7.3699999999999992</v>
      </c>
      <c r="O35" s="32">
        <f t="shared" si="32"/>
        <v>6.8100000000000005</v>
      </c>
      <c r="P35" s="32">
        <f t="shared" si="32"/>
        <v>5.9399999999999995</v>
      </c>
      <c r="Q35" s="32">
        <f t="shared" si="32"/>
        <v>6.92</v>
      </c>
      <c r="R35" s="32">
        <f t="shared" si="32"/>
        <v>6.28</v>
      </c>
      <c r="S35" s="32">
        <f t="shared" si="32"/>
        <v>5.99</v>
      </c>
      <c r="T35" s="32">
        <f t="shared" si="32"/>
        <v>9.18</v>
      </c>
      <c r="U35" s="32">
        <f t="shared" si="32"/>
        <v>6.55</v>
      </c>
      <c r="V35" s="32">
        <f t="shared" si="32"/>
        <v>7.5299999999999994</v>
      </c>
      <c r="W35" s="18">
        <f t="shared" si="31"/>
        <v>199.5</v>
      </c>
      <c r="X35" s="18">
        <f t="shared" si="31"/>
        <v>205</v>
      </c>
    </row>
    <row r="36" spans="1:24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"/>
      <c r="X36" s="6"/>
    </row>
    <row r="37" spans="1:24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X37" si="33">SUM(F38:F43)</f>
        <v>132</v>
      </c>
      <c r="G37" s="6">
        <f t="shared" si="33"/>
        <v>162.4</v>
      </c>
      <c r="H37" s="6">
        <f t="shared" si="33"/>
        <v>178</v>
      </c>
      <c r="I37" s="31">
        <f t="shared" si="1"/>
        <v>205.5</v>
      </c>
      <c r="J37" s="33">
        <f t="shared" ref="J37:V37" si="34">SUM(J38:J43)</f>
        <v>152.46</v>
      </c>
      <c r="K37" s="33">
        <f t="shared" si="34"/>
        <v>11.270000000000001</v>
      </c>
      <c r="L37" s="33">
        <f t="shared" si="34"/>
        <v>4.2900000000000009</v>
      </c>
      <c r="M37" s="33">
        <f t="shared" si="34"/>
        <v>4.1399999999999997</v>
      </c>
      <c r="N37" s="33">
        <f t="shared" si="34"/>
        <v>3.9299999999999997</v>
      </c>
      <c r="O37" s="33">
        <f t="shared" si="34"/>
        <v>3.62</v>
      </c>
      <c r="P37" s="33">
        <f t="shared" si="34"/>
        <v>3.17</v>
      </c>
      <c r="Q37" s="33">
        <f t="shared" si="34"/>
        <v>3.6899999999999995</v>
      </c>
      <c r="R37" s="33">
        <f t="shared" si="34"/>
        <v>3.34</v>
      </c>
      <c r="S37" s="33">
        <f t="shared" si="34"/>
        <v>3.19</v>
      </c>
      <c r="T37" s="33">
        <f t="shared" si="34"/>
        <v>4.8999999999999995</v>
      </c>
      <c r="U37" s="33">
        <f t="shared" si="34"/>
        <v>3.49</v>
      </c>
      <c r="V37" s="33">
        <f t="shared" si="34"/>
        <v>4.01</v>
      </c>
      <c r="W37" s="6">
        <f t="shared" si="33"/>
        <v>92.2</v>
      </c>
      <c r="X37" s="6">
        <f t="shared" si="33"/>
        <v>92</v>
      </c>
    </row>
    <row r="38" spans="1:24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35</v>
      </c>
      <c r="G38" s="6">
        <v>14</v>
      </c>
      <c r="H38" s="6">
        <v>14</v>
      </c>
      <c r="I38" s="31">
        <f t="shared" si="1"/>
        <v>16</v>
      </c>
      <c r="J38" s="33">
        <v>11.87</v>
      </c>
      <c r="K38" s="33">
        <v>0.88</v>
      </c>
      <c r="L38" s="33">
        <v>0.33</v>
      </c>
      <c r="M38" s="33">
        <v>0.32</v>
      </c>
      <c r="N38" s="33">
        <v>0.31</v>
      </c>
      <c r="O38" s="33">
        <v>0.28000000000000003</v>
      </c>
      <c r="P38" s="33">
        <v>0.25</v>
      </c>
      <c r="Q38" s="33">
        <v>0.28999999999999998</v>
      </c>
      <c r="R38" s="33">
        <v>0.26</v>
      </c>
      <c r="S38" s="33">
        <v>0.25</v>
      </c>
      <c r="T38" s="33">
        <v>0.38</v>
      </c>
      <c r="U38" s="33">
        <v>0.27</v>
      </c>
      <c r="V38" s="33">
        <v>0.31</v>
      </c>
      <c r="W38" s="6">
        <v>12.5</v>
      </c>
      <c r="X38" s="6">
        <v>12.5</v>
      </c>
    </row>
    <row r="39" spans="1:24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6</v>
      </c>
      <c r="G39" s="6">
        <v>4</v>
      </c>
      <c r="H39" s="6">
        <v>4</v>
      </c>
      <c r="I39" s="31">
        <f t="shared" si="1"/>
        <v>7.0000000000000009</v>
      </c>
      <c r="J39" s="33">
        <v>5.19</v>
      </c>
      <c r="K39" s="33">
        <v>0.38</v>
      </c>
      <c r="L39" s="33">
        <v>0.15</v>
      </c>
      <c r="M39" s="33">
        <v>0.14000000000000001</v>
      </c>
      <c r="N39" s="33">
        <v>0.13</v>
      </c>
      <c r="O39" s="33">
        <v>0.12</v>
      </c>
      <c r="P39" s="33">
        <v>0.11</v>
      </c>
      <c r="Q39" s="33">
        <v>0.13</v>
      </c>
      <c r="R39" s="33">
        <v>0.11</v>
      </c>
      <c r="S39" s="33">
        <v>0.11</v>
      </c>
      <c r="T39" s="33">
        <v>0.17</v>
      </c>
      <c r="U39" s="33">
        <v>0.12</v>
      </c>
      <c r="V39" s="33">
        <v>0.14000000000000001</v>
      </c>
      <c r="W39" s="6">
        <v>2.5</v>
      </c>
      <c r="X39" s="6">
        <v>2.5</v>
      </c>
    </row>
    <row r="40" spans="1:24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/>
      <c r="G40" s="6"/>
      <c r="H40" s="6"/>
      <c r="I40" s="31">
        <f t="shared" si="1"/>
        <v>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6"/>
      <c r="X40" s="6"/>
    </row>
    <row r="41" spans="1:24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87</v>
      </c>
      <c r="G41" s="6">
        <v>90</v>
      </c>
      <c r="H41" s="6">
        <v>100</v>
      </c>
      <c r="I41" s="31">
        <f t="shared" si="1"/>
        <v>115.49999999999999</v>
      </c>
      <c r="J41" s="33">
        <v>85.7</v>
      </c>
      <c r="K41" s="33">
        <v>6.33</v>
      </c>
      <c r="L41" s="33">
        <v>2.41</v>
      </c>
      <c r="M41" s="33">
        <v>2.33</v>
      </c>
      <c r="N41" s="33">
        <v>2.21</v>
      </c>
      <c r="O41" s="33">
        <v>2.04</v>
      </c>
      <c r="P41" s="33">
        <v>1.78</v>
      </c>
      <c r="Q41" s="33">
        <v>2.0699999999999998</v>
      </c>
      <c r="R41" s="33">
        <v>1.88</v>
      </c>
      <c r="S41" s="33">
        <v>1.79</v>
      </c>
      <c r="T41" s="33">
        <v>2.75</v>
      </c>
      <c r="U41" s="33">
        <v>1.96</v>
      </c>
      <c r="V41" s="33">
        <v>2.25</v>
      </c>
      <c r="W41" s="6"/>
      <c r="X41" s="6"/>
    </row>
    <row r="42" spans="1:24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1"/>
        <v>60</v>
      </c>
      <c r="J42" s="33">
        <v>44.51</v>
      </c>
      <c r="K42" s="33">
        <v>3.3</v>
      </c>
      <c r="L42" s="33">
        <v>1.25</v>
      </c>
      <c r="M42" s="33">
        <v>1.21</v>
      </c>
      <c r="N42" s="33">
        <v>1.1499999999999999</v>
      </c>
      <c r="O42" s="33">
        <v>1.06</v>
      </c>
      <c r="P42" s="33">
        <v>0.92</v>
      </c>
      <c r="Q42" s="33">
        <v>1.07</v>
      </c>
      <c r="R42" s="33">
        <v>0.98</v>
      </c>
      <c r="S42" s="33">
        <v>0.93</v>
      </c>
      <c r="T42" s="33">
        <v>1.43</v>
      </c>
      <c r="U42" s="33">
        <v>1.02</v>
      </c>
      <c r="V42" s="33">
        <v>1.17</v>
      </c>
      <c r="W42" s="6">
        <v>70.2</v>
      </c>
      <c r="X42" s="6">
        <v>70</v>
      </c>
    </row>
    <row r="43" spans="1:24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4</v>
      </c>
      <c r="G43" s="6">
        <v>54.4</v>
      </c>
      <c r="H43" s="6">
        <v>60</v>
      </c>
      <c r="I43" s="31">
        <f t="shared" si="1"/>
        <v>7.0000000000000009</v>
      </c>
      <c r="J43" s="33">
        <v>5.19</v>
      </c>
      <c r="K43" s="33">
        <v>0.38</v>
      </c>
      <c r="L43" s="33">
        <v>0.15</v>
      </c>
      <c r="M43" s="33">
        <v>0.14000000000000001</v>
      </c>
      <c r="N43" s="33">
        <v>0.13</v>
      </c>
      <c r="O43" s="33">
        <v>0.12</v>
      </c>
      <c r="P43" s="33">
        <v>0.11</v>
      </c>
      <c r="Q43" s="33">
        <v>0.13</v>
      </c>
      <c r="R43" s="33">
        <v>0.11</v>
      </c>
      <c r="S43" s="33">
        <v>0.11</v>
      </c>
      <c r="T43" s="33">
        <v>0.17</v>
      </c>
      <c r="U43" s="33">
        <v>0.12</v>
      </c>
      <c r="V43" s="33">
        <v>0.14000000000000001</v>
      </c>
      <c r="W43" s="6">
        <v>7</v>
      </c>
      <c r="X43" s="6">
        <v>7</v>
      </c>
    </row>
    <row r="44" spans="1:24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X44" si="35">SUM(F45:F49)</f>
        <v>124</v>
      </c>
      <c r="G44" s="6">
        <f t="shared" si="35"/>
        <v>154.5</v>
      </c>
      <c r="H44" s="6">
        <f t="shared" si="35"/>
        <v>158.5</v>
      </c>
      <c r="I44" s="31">
        <f t="shared" si="1"/>
        <v>180</v>
      </c>
      <c r="J44" s="33">
        <f t="shared" ref="J44:V44" si="36">SUM(J45:J49)</f>
        <v>133.53</v>
      </c>
      <c r="K44" s="33">
        <f t="shared" si="36"/>
        <v>9.8500000000000014</v>
      </c>
      <c r="L44" s="33">
        <f t="shared" si="36"/>
        <v>3.76</v>
      </c>
      <c r="M44" s="33">
        <f t="shared" si="36"/>
        <v>3.63</v>
      </c>
      <c r="N44" s="33">
        <f t="shared" si="36"/>
        <v>3.44</v>
      </c>
      <c r="O44" s="33">
        <f t="shared" si="36"/>
        <v>3.1900000000000004</v>
      </c>
      <c r="P44" s="33">
        <f t="shared" si="36"/>
        <v>2.77</v>
      </c>
      <c r="Q44" s="33">
        <f t="shared" si="36"/>
        <v>3.23</v>
      </c>
      <c r="R44" s="33">
        <f t="shared" si="36"/>
        <v>2.9400000000000004</v>
      </c>
      <c r="S44" s="33">
        <f t="shared" si="36"/>
        <v>2.8</v>
      </c>
      <c r="T44" s="33">
        <f t="shared" si="36"/>
        <v>4.2799999999999994</v>
      </c>
      <c r="U44" s="33">
        <f t="shared" si="36"/>
        <v>3.0599999999999996</v>
      </c>
      <c r="V44" s="33">
        <f t="shared" si="36"/>
        <v>3.52</v>
      </c>
      <c r="W44" s="6">
        <f t="shared" si="35"/>
        <v>107.3</v>
      </c>
      <c r="X44" s="6">
        <f t="shared" si="35"/>
        <v>113</v>
      </c>
    </row>
    <row r="45" spans="1:24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23</v>
      </c>
      <c r="G45" s="6">
        <v>24.5</v>
      </c>
      <c r="H45" s="6">
        <v>46.5</v>
      </c>
      <c r="I45" s="31">
        <f t="shared" si="1"/>
        <v>30</v>
      </c>
      <c r="J45" s="33">
        <v>22.25</v>
      </c>
      <c r="K45" s="33">
        <v>1.64</v>
      </c>
      <c r="L45" s="33">
        <v>0.63</v>
      </c>
      <c r="M45" s="33">
        <v>0.61</v>
      </c>
      <c r="N45" s="33">
        <v>0.56999999999999995</v>
      </c>
      <c r="O45" s="33">
        <v>0.53</v>
      </c>
      <c r="P45" s="33">
        <v>0.46</v>
      </c>
      <c r="Q45" s="33">
        <v>0.54</v>
      </c>
      <c r="R45" s="33">
        <v>0.49</v>
      </c>
      <c r="S45" s="33">
        <v>0.47</v>
      </c>
      <c r="T45" s="33">
        <v>0.71</v>
      </c>
      <c r="U45" s="33">
        <v>0.51</v>
      </c>
      <c r="V45" s="33">
        <v>0.59</v>
      </c>
      <c r="W45" s="6">
        <v>29.5</v>
      </c>
      <c r="X45" s="6">
        <v>31</v>
      </c>
    </row>
    <row r="46" spans="1:24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1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6"/>
      <c r="X46" s="6"/>
    </row>
    <row r="47" spans="1:24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1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6"/>
      <c r="X47" s="6"/>
    </row>
    <row r="48" spans="1:24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1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6"/>
      <c r="X48" s="6"/>
    </row>
    <row r="49" spans="1:24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101</v>
      </c>
      <c r="G49" s="6">
        <v>130</v>
      </c>
      <c r="H49" s="6">
        <v>112</v>
      </c>
      <c r="I49" s="31">
        <f t="shared" si="1"/>
        <v>150</v>
      </c>
      <c r="J49" s="33">
        <v>111.28</v>
      </c>
      <c r="K49" s="33">
        <v>8.2100000000000009</v>
      </c>
      <c r="L49" s="33">
        <v>3.13</v>
      </c>
      <c r="M49" s="33">
        <v>3.02</v>
      </c>
      <c r="N49" s="33">
        <v>2.87</v>
      </c>
      <c r="O49" s="33">
        <v>2.66</v>
      </c>
      <c r="P49" s="33">
        <v>2.31</v>
      </c>
      <c r="Q49" s="33">
        <v>2.69</v>
      </c>
      <c r="R49" s="33">
        <v>2.4500000000000002</v>
      </c>
      <c r="S49" s="33">
        <v>2.33</v>
      </c>
      <c r="T49" s="33">
        <v>3.57</v>
      </c>
      <c r="U49" s="33">
        <v>2.5499999999999998</v>
      </c>
      <c r="V49" s="33">
        <v>2.93</v>
      </c>
      <c r="W49" s="6">
        <v>77.8</v>
      </c>
      <c r="X49" s="6">
        <v>82</v>
      </c>
    </row>
    <row r="50" spans="1:24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X50" si="37">SUM(F51:F52)</f>
        <v>0</v>
      </c>
      <c r="G50" s="18">
        <f t="shared" si="37"/>
        <v>0</v>
      </c>
      <c r="H50" s="18">
        <f t="shared" si="37"/>
        <v>0</v>
      </c>
      <c r="I50" s="31">
        <f t="shared" si="1"/>
        <v>0</v>
      </c>
      <c r="J50" s="32">
        <f t="shared" ref="J50:V50" si="38">SUM(J51:J52)</f>
        <v>0</v>
      </c>
      <c r="K50" s="32">
        <f t="shared" si="38"/>
        <v>0</v>
      </c>
      <c r="L50" s="32">
        <f t="shared" si="38"/>
        <v>0</v>
      </c>
      <c r="M50" s="32">
        <f t="shared" si="38"/>
        <v>0</v>
      </c>
      <c r="N50" s="32">
        <f t="shared" si="38"/>
        <v>0</v>
      </c>
      <c r="O50" s="32">
        <f t="shared" si="38"/>
        <v>0</v>
      </c>
      <c r="P50" s="32">
        <f t="shared" si="38"/>
        <v>0</v>
      </c>
      <c r="Q50" s="32">
        <f t="shared" si="38"/>
        <v>0</v>
      </c>
      <c r="R50" s="32">
        <f t="shared" si="38"/>
        <v>0</v>
      </c>
      <c r="S50" s="32">
        <f t="shared" si="38"/>
        <v>0</v>
      </c>
      <c r="T50" s="32">
        <f t="shared" si="38"/>
        <v>0</v>
      </c>
      <c r="U50" s="32">
        <f t="shared" si="38"/>
        <v>0</v>
      </c>
      <c r="V50" s="32">
        <f t="shared" si="38"/>
        <v>0</v>
      </c>
      <c r="W50" s="18">
        <f t="shared" si="37"/>
        <v>88</v>
      </c>
      <c r="X50" s="18">
        <f t="shared" si="37"/>
        <v>102</v>
      </c>
    </row>
    <row r="51" spans="1:24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/>
      <c r="G51" s="6"/>
      <c r="H51" s="6"/>
      <c r="I51" s="31">
        <f t="shared" si="1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6"/>
      <c r="X51" s="6"/>
    </row>
    <row r="52" spans="1:24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1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6">
        <v>88</v>
      </c>
      <c r="X52" s="6">
        <v>102</v>
      </c>
    </row>
    <row r="53" spans="1:24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X53" si="39">SUM(F54:F56)</f>
        <v>1260</v>
      </c>
      <c r="G53" s="18">
        <f t="shared" si="39"/>
        <v>2750</v>
      </c>
      <c r="H53" s="18">
        <f t="shared" si="39"/>
        <v>2800</v>
      </c>
      <c r="I53" s="31">
        <f t="shared" si="1"/>
        <v>5343.9999999999991</v>
      </c>
      <c r="J53" s="32">
        <f t="shared" ref="J53:V53" si="40">SUM(J54:J56)</f>
        <v>3964.82</v>
      </c>
      <c r="K53" s="32">
        <f t="shared" si="40"/>
        <v>292.45999999999998</v>
      </c>
      <c r="L53" s="32">
        <f t="shared" si="40"/>
        <v>110.93</v>
      </c>
      <c r="M53" s="32">
        <f t="shared" si="40"/>
        <v>108.2</v>
      </c>
      <c r="N53" s="32">
        <f t="shared" si="40"/>
        <v>102.73</v>
      </c>
      <c r="O53" s="32">
        <f t="shared" si="40"/>
        <v>94.15</v>
      </c>
      <c r="P53" s="32">
        <f t="shared" si="40"/>
        <v>82.98</v>
      </c>
      <c r="Q53" s="32">
        <f t="shared" si="40"/>
        <v>96.31</v>
      </c>
      <c r="R53" s="32">
        <f t="shared" si="40"/>
        <v>87.84</v>
      </c>
      <c r="S53" s="32">
        <f t="shared" si="40"/>
        <v>83.61</v>
      </c>
      <c r="T53" s="32">
        <f t="shared" si="40"/>
        <v>126.47</v>
      </c>
      <c r="U53" s="32">
        <f t="shared" si="40"/>
        <v>89.88</v>
      </c>
      <c r="V53" s="32">
        <f t="shared" si="40"/>
        <v>103.62</v>
      </c>
      <c r="W53" s="18">
        <f t="shared" si="39"/>
        <v>4300</v>
      </c>
      <c r="X53" s="18">
        <f t="shared" si="39"/>
        <v>4300</v>
      </c>
    </row>
    <row r="54" spans="1:24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1260</v>
      </c>
      <c r="G54" s="6">
        <v>2750</v>
      </c>
      <c r="H54" s="6">
        <v>2800</v>
      </c>
      <c r="I54" s="31">
        <f t="shared" si="1"/>
        <v>5343.9999999999991</v>
      </c>
      <c r="J54" s="33">
        <v>3964.82</v>
      </c>
      <c r="K54" s="33">
        <v>292.45999999999998</v>
      </c>
      <c r="L54" s="33">
        <v>110.93</v>
      </c>
      <c r="M54" s="33">
        <v>108.2</v>
      </c>
      <c r="N54" s="33">
        <v>102.73</v>
      </c>
      <c r="O54" s="33">
        <v>94.15</v>
      </c>
      <c r="P54" s="33">
        <v>82.98</v>
      </c>
      <c r="Q54" s="33">
        <v>96.31</v>
      </c>
      <c r="R54" s="33">
        <v>87.84</v>
      </c>
      <c r="S54" s="33">
        <v>83.61</v>
      </c>
      <c r="T54" s="33">
        <v>126.47</v>
      </c>
      <c r="U54" s="33">
        <v>89.88</v>
      </c>
      <c r="V54" s="33">
        <v>103.62</v>
      </c>
      <c r="W54" s="6">
        <v>4300</v>
      </c>
      <c r="X54" s="6">
        <v>4300</v>
      </c>
    </row>
    <row r="55" spans="1:24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1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6"/>
      <c r="X55" s="6"/>
    </row>
    <row r="56" spans="1:24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1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6"/>
      <c r="X56" s="6"/>
    </row>
    <row r="57" spans="1:24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X57" si="41">F58</f>
        <v>0</v>
      </c>
      <c r="G57" s="18">
        <f t="shared" si="41"/>
        <v>0</v>
      </c>
      <c r="H57" s="18">
        <f t="shared" si="41"/>
        <v>0</v>
      </c>
      <c r="I57" s="31">
        <f t="shared" si="1"/>
        <v>0</v>
      </c>
      <c r="J57" s="32">
        <f t="shared" ref="J57:V57" si="42">J58</f>
        <v>0</v>
      </c>
      <c r="K57" s="32">
        <f t="shared" si="42"/>
        <v>0</v>
      </c>
      <c r="L57" s="32">
        <f t="shared" si="42"/>
        <v>0</v>
      </c>
      <c r="M57" s="32">
        <f t="shared" si="42"/>
        <v>0</v>
      </c>
      <c r="N57" s="32">
        <f t="shared" si="42"/>
        <v>0</v>
      </c>
      <c r="O57" s="32">
        <f t="shared" si="42"/>
        <v>0</v>
      </c>
      <c r="P57" s="32">
        <f t="shared" si="42"/>
        <v>0</v>
      </c>
      <c r="Q57" s="32">
        <f t="shared" si="42"/>
        <v>0</v>
      </c>
      <c r="R57" s="32">
        <f t="shared" si="42"/>
        <v>0</v>
      </c>
      <c r="S57" s="32">
        <f t="shared" si="42"/>
        <v>0</v>
      </c>
      <c r="T57" s="32">
        <f t="shared" si="42"/>
        <v>0</v>
      </c>
      <c r="U57" s="32">
        <f t="shared" si="42"/>
        <v>0</v>
      </c>
      <c r="V57" s="32">
        <f t="shared" si="42"/>
        <v>0</v>
      </c>
      <c r="W57" s="18">
        <f t="shared" si="41"/>
        <v>0</v>
      </c>
      <c r="X57" s="18">
        <f t="shared" si="41"/>
        <v>0</v>
      </c>
    </row>
    <row r="58" spans="1:24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1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6"/>
      <c r="X58" s="6"/>
    </row>
    <row r="59" spans="1:24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X59" si="43">F60</f>
        <v>0</v>
      </c>
      <c r="G59" s="18">
        <f t="shared" si="43"/>
        <v>0</v>
      </c>
      <c r="H59" s="18">
        <f t="shared" si="43"/>
        <v>0</v>
      </c>
      <c r="I59" s="31">
        <f t="shared" si="1"/>
        <v>0</v>
      </c>
      <c r="J59" s="32">
        <f t="shared" ref="J59:V59" si="44">J60</f>
        <v>0</v>
      </c>
      <c r="K59" s="32">
        <f t="shared" si="44"/>
        <v>0</v>
      </c>
      <c r="L59" s="32">
        <f t="shared" si="44"/>
        <v>0</v>
      </c>
      <c r="M59" s="32">
        <f t="shared" si="44"/>
        <v>0</v>
      </c>
      <c r="N59" s="32">
        <f t="shared" si="44"/>
        <v>0</v>
      </c>
      <c r="O59" s="32">
        <f t="shared" si="44"/>
        <v>0</v>
      </c>
      <c r="P59" s="32">
        <f t="shared" si="44"/>
        <v>0</v>
      </c>
      <c r="Q59" s="32">
        <f t="shared" si="44"/>
        <v>0</v>
      </c>
      <c r="R59" s="32">
        <f t="shared" si="44"/>
        <v>0</v>
      </c>
      <c r="S59" s="32">
        <f t="shared" si="44"/>
        <v>0</v>
      </c>
      <c r="T59" s="32">
        <f t="shared" si="44"/>
        <v>0</v>
      </c>
      <c r="U59" s="32">
        <f t="shared" si="44"/>
        <v>0</v>
      </c>
      <c r="V59" s="32">
        <f t="shared" si="44"/>
        <v>0</v>
      </c>
      <c r="W59" s="18">
        <f t="shared" si="43"/>
        <v>0</v>
      </c>
      <c r="X59" s="18">
        <f t="shared" si="43"/>
        <v>0</v>
      </c>
    </row>
    <row r="60" spans="1:24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X60" si="45">F61+F63</f>
        <v>0</v>
      </c>
      <c r="G60" s="18">
        <f t="shared" si="45"/>
        <v>0</v>
      </c>
      <c r="H60" s="18">
        <f t="shared" si="45"/>
        <v>0</v>
      </c>
      <c r="I60" s="31">
        <f t="shared" si="1"/>
        <v>0</v>
      </c>
      <c r="J60" s="32">
        <f t="shared" ref="J60:V60" si="46">J61+J63</f>
        <v>0</v>
      </c>
      <c r="K60" s="32">
        <f t="shared" si="46"/>
        <v>0</v>
      </c>
      <c r="L60" s="32">
        <f t="shared" si="46"/>
        <v>0</v>
      </c>
      <c r="M60" s="32">
        <f t="shared" si="46"/>
        <v>0</v>
      </c>
      <c r="N60" s="32">
        <f t="shared" si="46"/>
        <v>0</v>
      </c>
      <c r="O60" s="32">
        <f t="shared" si="46"/>
        <v>0</v>
      </c>
      <c r="P60" s="32">
        <f t="shared" si="46"/>
        <v>0</v>
      </c>
      <c r="Q60" s="32">
        <f t="shared" si="46"/>
        <v>0</v>
      </c>
      <c r="R60" s="32">
        <f t="shared" si="46"/>
        <v>0</v>
      </c>
      <c r="S60" s="32">
        <f t="shared" si="46"/>
        <v>0</v>
      </c>
      <c r="T60" s="32">
        <f t="shared" si="46"/>
        <v>0</v>
      </c>
      <c r="U60" s="32">
        <f t="shared" si="46"/>
        <v>0</v>
      </c>
      <c r="V60" s="32">
        <f t="shared" si="46"/>
        <v>0</v>
      </c>
      <c r="W60" s="18">
        <f t="shared" si="45"/>
        <v>0</v>
      </c>
      <c r="X60" s="18">
        <f t="shared" si="45"/>
        <v>0</v>
      </c>
    </row>
    <row r="61" spans="1:24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X61" si="47">F62</f>
        <v>0</v>
      </c>
      <c r="G61" s="18">
        <f t="shared" si="47"/>
        <v>0</v>
      </c>
      <c r="H61" s="18">
        <f t="shared" si="47"/>
        <v>0</v>
      </c>
      <c r="I61" s="31">
        <f t="shared" si="1"/>
        <v>0</v>
      </c>
      <c r="J61" s="32">
        <f t="shared" ref="J61:V61" si="48">J62</f>
        <v>0</v>
      </c>
      <c r="K61" s="32">
        <f t="shared" si="48"/>
        <v>0</v>
      </c>
      <c r="L61" s="32">
        <f t="shared" si="48"/>
        <v>0</v>
      </c>
      <c r="M61" s="32">
        <f t="shared" si="48"/>
        <v>0</v>
      </c>
      <c r="N61" s="32">
        <f t="shared" si="48"/>
        <v>0</v>
      </c>
      <c r="O61" s="32">
        <f t="shared" si="48"/>
        <v>0</v>
      </c>
      <c r="P61" s="32">
        <f t="shared" si="48"/>
        <v>0</v>
      </c>
      <c r="Q61" s="32">
        <f t="shared" si="48"/>
        <v>0</v>
      </c>
      <c r="R61" s="32">
        <f t="shared" si="48"/>
        <v>0</v>
      </c>
      <c r="S61" s="32">
        <f t="shared" si="48"/>
        <v>0</v>
      </c>
      <c r="T61" s="32">
        <f t="shared" si="48"/>
        <v>0</v>
      </c>
      <c r="U61" s="32">
        <f t="shared" si="48"/>
        <v>0</v>
      </c>
      <c r="V61" s="32">
        <f t="shared" si="48"/>
        <v>0</v>
      </c>
      <c r="W61" s="18">
        <f t="shared" si="47"/>
        <v>0</v>
      </c>
      <c r="X61" s="18">
        <f t="shared" si="47"/>
        <v>0</v>
      </c>
    </row>
    <row r="62" spans="1:24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1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6"/>
      <c r="X62" s="6"/>
    </row>
    <row r="63" spans="1:24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1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18"/>
      <c r="X63" s="18"/>
    </row>
    <row r="64" spans="1:24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X64" si="49">F65+F71</f>
        <v>0</v>
      </c>
      <c r="G64" s="18">
        <f t="shared" si="49"/>
        <v>0</v>
      </c>
      <c r="H64" s="18">
        <f t="shared" si="49"/>
        <v>0</v>
      </c>
      <c r="I64" s="31">
        <f t="shared" si="1"/>
        <v>0</v>
      </c>
      <c r="J64" s="32">
        <f t="shared" ref="J64:V64" si="50">J65+J71</f>
        <v>0</v>
      </c>
      <c r="K64" s="32">
        <f t="shared" si="50"/>
        <v>0</v>
      </c>
      <c r="L64" s="32">
        <f t="shared" si="50"/>
        <v>0</v>
      </c>
      <c r="M64" s="32">
        <f t="shared" si="50"/>
        <v>0</v>
      </c>
      <c r="N64" s="32">
        <f t="shared" si="50"/>
        <v>0</v>
      </c>
      <c r="O64" s="32">
        <f t="shared" si="50"/>
        <v>0</v>
      </c>
      <c r="P64" s="32">
        <f t="shared" si="50"/>
        <v>0</v>
      </c>
      <c r="Q64" s="32">
        <f t="shared" si="50"/>
        <v>0</v>
      </c>
      <c r="R64" s="32">
        <f t="shared" si="50"/>
        <v>0</v>
      </c>
      <c r="S64" s="32">
        <f t="shared" si="50"/>
        <v>0</v>
      </c>
      <c r="T64" s="32">
        <f t="shared" si="50"/>
        <v>0</v>
      </c>
      <c r="U64" s="32">
        <f t="shared" si="50"/>
        <v>0</v>
      </c>
      <c r="V64" s="32">
        <f t="shared" si="50"/>
        <v>0</v>
      </c>
      <c r="W64" s="18">
        <f t="shared" si="49"/>
        <v>0</v>
      </c>
      <c r="X64" s="18">
        <f t="shared" si="49"/>
        <v>0</v>
      </c>
    </row>
    <row r="65" spans="1:24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X65" si="51">F66+F69</f>
        <v>0</v>
      </c>
      <c r="G65" s="18">
        <f t="shared" si="51"/>
        <v>0</v>
      </c>
      <c r="H65" s="18">
        <f t="shared" si="51"/>
        <v>0</v>
      </c>
      <c r="I65" s="31">
        <f t="shared" si="1"/>
        <v>0</v>
      </c>
      <c r="J65" s="32">
        <f t="shared" ref="J65:V65" si="52">J66+J69</f>
        <v>0</v>
      </c>
      <c r="K65" s="32">
        <f t="shared" si="52"/>
        <v>0</v>
      </c>
      <c r="L65" s="32">
        <f t="shared" si="52"/>
        <v>0</v>
      </c>
      <c r="M65" s="32">
        <f t="shared" si="52"/>
        <v>0</v>
      </c>
      <c r="N65" s="32">
        <f t="shared" si="52"/>
        <v>0</v>
      </c>
      <c r="O65" s="32">
        <f t="shared" si="52"/>
        <v>0</v>
      </c>
      <c r="P65" s="32">
        <f t="shared" si="52"/>
        <v>0</v>
      </c>
      <c r="Q65" s="32">
        <f t="shared" si="52"/>
        <v>0</v>
      </c>
      <c r="R65" s="32">
        <f t="shared" si="52"/>
        <v>0</v>
      </c>
      <c r="S65" s="32">
        <f t="shared" si="52"/>
        <v>0</v>
      </c>
      <c r="T65" s="32">
        <f t="shared" si="52"/>
        <v>0</v>
      </c>
      <c r="U65" s="32">
        <f t="shared" si="52"/>
        <v>0</v>
      </c>
      <c r="V65" s="32">
        <f t="shared" si="52"/>
        <v>0</v>
      </c>
      <c r="W65" s="18">
        <f t="shared" si="51"/>
        <v>0</v>
      </c>
      <c r="X65" s="18">
        <f t="shared" si="51"/>
        <v>0</v>
      </c>
    </row>
    <row r="66" spans="1:24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X67" si="53">F67</f>
        <v>0</v>
      </c>
      <c r="G66" s="18">
        <f t="shared" si="53"/>
        <v>0</v>
      </c>
      <c r="H66" s="18">
        <f t="shared" si="53"/>
        <v>0</v>
      </c>
      <c r="I66" s="31">
        <f t="shared" si="1"/>
        <v>0</v>
      </c>
      <c r="J66" s="32">
        <f t="shared" ref="J66:V67" si="54">J67</f>
        <v>0</v>
      </c>
      <c r="K66" s="32">
        <f t="shared" si="54"/>
        <v>0</v>
      </c>
      <c r="L66" s="32">
        <f t="shared" si="54"/>
        <v>0</v>
      </c>
      <c r="M66" s="32">
        <f t="shared" si="54"/>
        <v>0</v>
      </c>
      <c r="N66" s="32">
        <f t="shared" si="54"/>
        <v>0</v>
      </c>
      <c r="O66" s="32">
        <f t="shared" si="54"/>
        <v>0</v>
      </c>
      <c r="P66" s="32">
        <f t="shared" si="54"/>
        <v>0</v>
      </c>
      <c r="Q66" s="32">
        <f t="shared" si="54"/>
        <v>0</v>
      </c>
      <c r="R66" s="32">
        <f t="shared" si="54"/>
        <v>0</v>
      </c>
      <c r="S66" s="32">
        <f t="shared" si="54"/>
        <v>0</v>
      </c>
      <c r="T66" s="32">
        <f t="shared" si="54"/>
        <v>0</v>
      </c>
      <c r="U66" s="32">
        <f t="shared" si="54"/>
        <v>0</v>
      </c>
      <c r="V66" s="32">
        <f t="shared" si="54"/>
        <v>0</v>
      </c>
      <c r="W66" s="18">
        <f t="shared" si="53"/>
        <v>0</v>
      </c>
      <c r="X66" s="18">
        <f t="shared" si="53"/>
        <v>0</v>
      </c>
    </row>
    <row r="67" spans="1:24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3"/>
        <v>0</v>
      </c>
      <c r="G67" s="18">
        <f t="shared" si="53"/>
        <v>0</v>
      </c>
      <c r="H67" s="18">
        <f t="shared" si="53"/>
        <v>0</v>
      </c>
      <c r="I67" s="31">
        <f t="shared" si="1"/>
        <v>0</v>
      </c>
      <c r="J67" s="32">
        <f t="shared" si="54"/>
        <v>0</v>
      </c>
      <c r="K67" s="32">
        <f t="shared" si="54"/>
        <v>0</v>
      </c>
      <c r="L67" s="32">
        <f t="shared" si="54"/>
        <v>0</v>
      </c>
      <c r="M67" s="32">
        <f t="shared" si="54"/>
        <v>0</v>
      </c>
      <c r="N67" s="32">
        <f t="shared" si="54"/>
        <v>0</v>
      </c>
      <c r="O67" s="32">
        <f t="shared" si="54"/>
        <v>0</v>
      </c>
      <c r="P67" s="32">
        <f t="shared" si="54"/>
        <v>0</v>
      </c>
      <c r="Q67" s="32">
        <f t="shared" si="54"/>
        <v>0</v>
      </c>
      <c r="R67" s="32">
        <f t="shared" si="54"/>
        <v>0</v>
      </c>
      <c r="S67" s="32">
        <f t="shared" si="54"/>
        <v>0</v>
      </c>
      <c r="T67" s="32">
        <f t="shared" si="54"/>
        <v>0</v>
      </c>
      <c r="U67" s="32">
        <f t="shared" si="54"/>
        <v>0</v>
      </c>
      <c r="V67" s="32">
        <f t="shared" si="54"/>
        <v>0</v>
      </c>
      <c r="W67" s="18">
        <f t="shared" si="53"/>
        <v>0</v>
      </c>
      <c r="X67" s="18">
        <f t="shared" si="53"/>
        <v>0</v>
      </c>
    </row>
    <row r="68" spans="1:24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1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6"/>
      <c r="X68" s="6"/>
    </row>
    <row r="69" spans="1:24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X69" si="55">F70</f>
        <v>0</v>
      </c>
      <c r="G69" s="18">
        <f t="shared" si="55"/>
        <v>0</v>
      </c>
      <c r="H69" s="18">
        <f t="shared" si="55"/>
        <v>0</v>
      </c>
      <c r="I69" s="31">
        <f t="shared" si="1"/>
        <v>0</v>
      </c>
      <c r="J69" s="32">
        <f t="shared" ref="J69:V69" si="56">J70</f>
        <v>0</v>
      </c>
      <c r="K69" s="32">
        <f t="shared" si="56"/>
        <v>0</v>
      </c>
      <c r="L69" s="32">
        <f t="shared" si="56"/>
        <v>0</v>
      </c>
      <c r="M69" s="32">
        <f t="shared" si="56"/>
        <v>0</v>
      </c>
      <c r="N69" s="32">
        <f t="shared" si="56"/>
        <v>0</v>
      </c>
      <c r="O69" s="32">
        <f t="shared" si="56"/>
        <v>0</v>
      </c>
      <c r="P69" s="32">
        <f t="shared" si="56"/>
        <v>0</v>
      </c>
      <c r="Q69" s="32">
        <f t="shared" si="56"/>
        <v>0</v>
      </c>
      <c r="R69" s="32">
        <f t="shared" si="56"/>
        <v>0</v>
      </c>
      <c r="S69" s="32">
        <f t="shared" si="56"/>
        <v>0</v>
      </c>
      <c r="T69" s="32">
        <f t="shared" si="56"/>
        <v>0</v>
      </c>
      <c r="U69" s="32">
        <f t="shared" si="56"/>
        <v>0</v>
      </c>
      <c r="V69" s="32">
        <f t="shared" si="56"/>
        <v>0</v>
      </c>
      <c r="W69" s="18">
        <f t="shared" si="55"/>
        <v>0</v>
      </c>
      <c r="X69" s="18">
        <f t="shared" si="55"/>
        <v>0</v>
      </c>
    </row>
    <row r="70" spans="1:24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1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6"/>
      <c r="X70" s="6"/>
    </row>
    <row r="71" spans="1:24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X71" si="57">F72</f>
        <v>0</v>
      </c>
      <c r="G71" s="18">
        <f t="shared" si="57"/>
        <v>0</v>
      </c>
      <c r="H71" s="18">
        <f t="shared" si="57"/>
        <v>0</v>
      </c>
      <c r="I71" s="31">
        <f t="shared" si="1"/>
        <v>0</v>
      </c>
      <c r="J71" s="32">
        <f t="shared" ref="J71:V71" si="58">J72</f>
        <v>0</v>
      </c>
      <c r="K71" s="32">
        <f t="shared" si="58"/>
        <v>0</v>
      </c>
      <c r="L71" s="32">
        <f t="shared" si="58"/>
        <v>0</v>
      </c>
      <c r="M71" s="32">
        <f t="shared" si="58"/>
        <v>0</v>
      </c>
      <c r="N71" s="32">
        <f t="shared" si="58"/>
        <v>0</v>
      </c>
      <c r="O71" s="32">
        <f t="shared" si="58"/>
        <v>0</v>
      </c>
      <c r="P71" s="32">
        <f t="shared" si="58"/>
        <v>0</v>
      </c>
      <c r="Q71" s="32">
        <f t="shared" si="58"/>
        <v>0</v>
      </c>
      <c r="R71" s="32">
        <f t="shared" si="58"/>
        <v>0</v>
      </c>
      <c r="S71" s="32">
        <f t="shared" si="58"/>
        <v>0</v>
      </c>
      <c r="T71" s="32">
        <f t="shared" si="58"/>
        <v>0</v>
      </c>
      <c r="U71" s="32">
        <f t="shared" si="58"/>
        <v>0</v>
      </c>
      <c r="V71" s="32">
        <f t="shared" si="58"/>
        <v>0</v>
      </c>
      <c r="W71" s="18">
        <f t="shared" si="57"/>
        <v>0</v>
      </c>
      <c r="X71" s="18">
        <f t="shared" si="57"/>
        <v>0</v>
      </c>
    </row>
    <row r="72" spans="1:24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59">SUM(J72:V72)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18"/>
      <c r="X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T72"/>
  <sheetViews>
    <sheetView zoomScaleNormal="100" zoomScalePageLayoutView="90" workbookViewId="0">
      <selection activeCell="E9" sqref="E9"/>
    </sheetView>
  </sheetViews>
  <sheetFormatPr defaultColWidth="8.85546875" defaultRowHeight="15" outlineLevelCol="1" x14ac:dyDescent="0.25"/>
  <cols>
    <col min="1" max="3" width="6.42578125" customWidth="1"/>
    <col min="4" max="4" width="35" customWidth="1"/>
    <col min="5" max="5" width="57.140625" customWidth="1"/>
    <col min="6" max="6" width="12" customWidth="1"/>
    <col min="7" max="8" width="8.85546875" bestFit="1" customWidth="1"/>
    <col min="9" max="9" width="8.7109375" style="26" bestFit="1" customWidth="1"/>
    <col min="10" max="18" width="11.28515625" style="26" hidden="1" customWidth="1" outlineLevel="1"/>
    <col min="19" max="19" width="8.85546875" bestFit="1" customWidth="1" collapsed="1"/>
    <col min="20" max="20" width="8.85546875" bestFit="1" customWidth="1"/>
  </cols>
  <sheetData>
    <row r="1" spans="1:20" ht="24.75" x14ac:dyDescent="0.75">
      <c r="A1" s="3" t="s">
        <v>54</v>
      </c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ht="24.75" x14ac:dyDescent="0.75">
      <c r="A2" s="3" t="s">
        <v>55</v>
      </c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0" ht="19.5" x14ac:dyDescent="0.55000000000000004">
      <c r="A3" s="21" t="s">
        <v>132</v>
      </c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ht="24.75" x14ac:dyDescent="0.75">
      <c r="A4" s="3" t="s">
        <v>133</v>
      </c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20" ht="24.75" x14ac:dyDescent="0.75">
      <c r="A5" s="3" t="s">
        <v>56</v>
      </c>
      <c r="I5" s="27"/>
      <c r="J5" s="22"/>
      <c r="K5" s="22"/>
      <c r="L5" s="22"/>
      <c r="M5" s="22"/>
      <c r="N5" s="22"/>
      <c r="O5" s="22"/>
      <c r="P5" s="22"/>
      <c r="Q5" s="22"/>
      <c r="R5" s="22"/>
    </row>
    <row r="6" spans="1:20" ht="105" x14ac:dyDescent="0.25">
      <c r="A6" s="19" t="s">
        <v>114</v>
      </c>
      <c r="B6" s="19" t="s">
        <v>115</v>
      </c>
      <c r="C6" s="19" t="s">
        <v>116</v>
      </c>
      <c r="D6" s="8" t="s">
        <v>0</v>
      </c>
      <c r="E6" s="4" t="s">
        <v>103</v>
      </c>
      <c r="F6" s="16">
        <v>2009</v>
      </c>
      <c r="G6" s="16">
        <v>2010</v>
      </c>
      <c r="H6" s="16">
        <v>2011</v>
      </c>
      <c r="I6" s="16">
        <v>2012</v>
      </c>
      <c r="J6" s="28" t="s">
        <v>172</v>
      </c>
      <c r="K6" s="28" t="s">
        <v>240</v>
      </c>
      <c r="L6" s="28" t="s">
        <v>241</v>
      </c>
      <c r="M6" s="28" t="s">
        <v>242</v>
      </c>
      <c r="N6" s="28" t="s">
        <v>243</v>
      </c>
      <c r="O6" s="28" t="s">
        <v>244</v>
      </c>
      <c r="P6" s="28" t="s">
        <v>245</v>
      </c>
      <c r="Q6" s="28" t="s">
        <v>246</v>
      </c>
      <c r="R6" s="28" t="s">
        <v>247</v>
      </c>
      <c r="S6" s="16">
        <v>2013</v>
      </c>
      <c r="T6" s="16">
        <v>2014</v>
      </c>
    </row>
    <row r="7" spans="1:20" s="2" customFormat="1" ht="21.75" x14ac:dyDescent="0.65">
      <c r="A7" s="65" t="s">
        <v>4</v>
      </c>
      <c r="B7" s="65"/>
      <c r="C7" s="65"/>
      <c r="D7" s="65"/>
      <c r="E7" s="20" t="s">
        <v>118</v>
      </c>
      <c r="F7" s="18">
        <f t="shared" ref="F7:T7" si="0">F8+F64</f>
        <v>4183</v>
      </c>
      <c r="G7" s="18">
        <f t="shared" si="0"/>
        <v>5583</v>
      </c>
      <c r="H7" s="18">
        <f t="shared" si="0"/>
        <v>8142</v>
      </c>
      <c r="I7" s="31">
        <f>SUM(J7:R7)</f>
        <v>8777</v>
      </c>
      <c r="J7" s="32">
        <f t="shared" ref="J7:R7" si="1">J8+J64</f>
        <v>6436.9</v>
      </c>
      <c r="K7" s="32">
        <f t="shared" si="1"/>
        <v>344.1</v>
      </c>
      <c r="L7" s="32">
        <f t="shared" si="1"/>
        <v>282</v>
      </c>
      <c r="M7" s="32">
        <f t="shared" si="1"/>
        <v>320</v>
      </c>
      <c r="N7" s="32">
        <f t="shared" si="1"/>
        <v>259.39999999999998</v>
      </c>
      <c r="O7" s="32">
        <f t="shared" si="1"/>
        <v>246</v>
      </c>
      <c r="P7" s="32">
        <f t="shared" si="1"/>
        <v>278.5</v>
      </c>
      <c r="Q7" s="32">
        <f t="shared" si="1"/>
        <v>296.09999999999997</v>
      </c>
      <c r="R7" s="32">
        <f t="shared" si="1"/>
        <v>314</v>
      </c>
      <c r="S7" s="18">
        <f t="shared" si="0"/>
        <v>8077</v>
      </c>
      <c r="T7" s="18">
        <f t="shared" si="0"/>
        <v>8442</v>
      </c>
    </row>
    <row r="8" spans="1:20" s="2" customFormat="1" ht="21.75" x14ac:dyDescent="0.65">
      <c r="A8" s="65" t="s">
        <v>111</v>
      </c>
      <c r="B8" s="65"/>
      <c r="C8" s="65"/>
      <c r="D8" s="65"/>
      <c r="E8" s="20" t="s">
        <v>58</v>
      </c>
      <c r="F8" s="18">
        <f t="shared" ref="F8:T8" si="2">F9+F59</f>
        <v>4183</v>
      </c>
      <c r="G8" s="18">
        <f t="shared" si="2"/>
        <v>5583</v>
      </c>
      <c r="H8" s="18">
        <f t="shared" si="2"/>
        <v>8142</v>
      </c>
      <c r="I8" s="31">
        <f t="shared" ref="I8:I71" si="3">SUM(J8:R8)</f>
        <v>8777</v>
      </c>
      <c r="J8" s="32">
        <f t="shared" ref="J8:R8" si="4">J9+J59</f>
        <v>6436.9</v>
      </c>
      <c r="K8" s="32">
        <f t="shared" si="4"/>
        <v>344.1</v>
      </c>
      <c r="L8" s="32">
        <f t="shared" si="4"/>
        <v>282</v>
      </c>
      <c r="M8" s="32">
        <f t="shared" si="4"/>
        <v>320</v>
      </c>
      <c r="N8" s="32">
        <f t="shared" si="4"/>
        <v>259.39999999999998</v>
      </c>
      <c r="O8" s="32">
        <f t="shared" si="4"/>
        <v>246</v>
      </c>
      <c r="P8" s="32">
        <f t="shared" si="4"/>
        <v>278.5</v>
      </c>
      <c r="Q8" s="32">
        <f t="shared" si="4"/>
        <v>296.09999999999997</v>
      </c>
      <c r="R8" s="32">
        <f t="shared" si="4"/>
        <v>314</v>
      </c>
      <c r="S8" s="18">
        <f t="shared" si="2"/>
        <v>8077</v>
      </c>
      <c r="T8" s="18">
        <f t="shared" si="2"/>
        <v>8442</v>
      </c>
    </row>
    <row r="9" spans="1:20" s="2" customFormat="1" ht="21.75" x14ac:dyDescent="0.65">
      <c r="A9" s="65" t="s">
        <v>5</v>
      </c>
      <c r="B9" s="65"/>
      <c r="C9" s="65"/>
      <c r="D9" s="65"/>
      <c r="E9" s="20" t="s">
        <v>57</v>
      </c>
      <c r="F9" s="18">
        <f t="shared" ref="F9:T9" si="5">F10+F28</f>
        <v>4183</v>
      </c>
      <c r="G9" s="18">
        <f t="shared" si="5"/>
        <v>5583</v>
      </c>
      <c r="H9" s="18">
        <f t="shared" si="5"/>
        <v>8142</v>
      </c>
      <c r="I9" s="31">
        <f t="shared" si="3"/>
        <v>8777</v>
      </c>
      <c r="J9" s="32">
        <f t="shared" ref="J9:R9" si="6">J10+J28</f>
        <v>6436.9</v>
      </c>
      <c r="K9" s="32">
        <f t="shared" si="6"/>
        <v>344.1</v>
      </c>
      <c r="L9" s="32">
        <f t="shared" si="6"/>
        <v>282</v>
      </c>
      <c r="M9" s="32">
        <f t="shared" si="6"/>
        <v>320</v>
      </c>
      <c r="N9" s="32">
        <f t="shared" si="6"/>
        <v>259.39999999999998</v>
      </c>
      <c r="O9" s="32">
        <f t="shared" si="6"/>
        <v>246</v>
      </c>
      <c r="P9" s="32">
        <f t="shared" si="6"/>
        <v>278.5</v>
      </c>
      <c r="Q9" s="32">
        <f t="shared" si="6"/>
        <v>296.09999999999997</v>
      </c>
      <c r="R9" s="32">
        <f t="shared" si="6"/>
        <v>314</v>
      </c>
      <c r="S9" s="18">
        <f t="shared" si="5"/>
        <v>8077</v>
      </c>
      <c r="T9" s="18">
        <f t="shared" si="5"/>
        <v>8442</v>
      </c>
    </row>
    <row r="10" spans="1:20" s="2" customFormat="1" ht="21.75" x14ac:dyDescent="0.65">
      <c r="A10" s="65" t="s">
        <v>6</v>
      </c>
      <c r="B10" s="65"/>
      <c r="C10" s="65"/>
      <c r="D10" s="65"/>
      <c r="E10" s="20" t="s">
        <v>59</v>
      </c>
      <c r="F10" s="18">
        <f t="shared" ref="F10:T10" si="7">F11</f>
        <v>824</v>
      </c>
      <c r="G10" s="18">
        <f t="shared" si="7"/>
        <v>887</v>
      </c>
      <c r="H10" s="18">
        <f t="shared" si="7"/>
        <v>1286</v>
      </c>
      <c r="I10" s="31">
        <f t="shared" si="3"/>
        <v>1521</v>
      </c>
      <c r="J10" s="32">
        <f t="shared" ref="J10:R10" si="8">J11</f>
        <v>1115.49</v>
      </c>
      <c r="K10" s="32">
        <f t="shared" si="8"/>
        <v>59.620000000000005</v>
      </c>
      <c r="L10" s="32">
        <f t="shared" si="8"/>
        <v>48.839999999999996</v>
      </c>
      <c r="M10" s="32">
        <f t="shared" si="8"/>
        <v>55.53</v>
      </c>
      <c r="N10" s="32">
        <f t="shared" si="8"/>
        <v>45.03</v>
      </c>
      <c r="O10" s="32">
        <f t="shared" si="8"/>
        <v>42.580000000000005</v>
      </c>
      <c r="P10" s="32">
        <f t="shared" si="8"/>
        <v>48.22</v>
      </c>
      <c r="Q10" s="32">
        <f t="shared" si="8"/>
        <v>51.24</v>
      </c>
      <c r="R10" s="32">
        <f t="shared" si="8"/>
        <v>54.449999999999996</v>
      </c>
      <c r="S10" s="18">
        <f t="shared" si="7"/>
        <v>2125</v>
      </c>
      <c r="T10" s="18">
        <f t="shared" si="7"/>
        <v>2519</v>
      </c>
    </row>
    <row r="11" spans="1:20" s="2" customFormat="1" ht="21.75" x14ac:dyDescent="0.65">
      <c r="A11" s="13">
        <v>70</v>
      </c>
      <c r="B11" s="13"/>
      <c r="C11" s="13"/>
      <c r="D11" s="9" t="s">
        <v>7</v>
      </c>
      <c r="E11" s="20" t="s">
        <v>60</v>
      </c>
      <c r="F11" s="18">
        <f t="shared" ref="F11" si="9">F12+F16+F18+F21+F25</f>
        <v>824</v>
      </c>
      <c r="G11" s="18">
        <f t="shared" ref="G11" si="10">G12+G16+G18+G21+G25</f>
        <v>887</v>
      </c>
      <c r="H11" s="18">
        <f t="shared" ref="H11" si="11">H12+H16+H18+H21+H25</f>
        <v>1286</v>
      </c>
      <c r="I11" s="31">
        <f t="shared" si="3"/>
        <v>1521</v>
      </c>
      <c r="J11" s="32">
        <f t="shared" ref="J11:R11" si="12">J12+J16+J18+J21+J25</f>
        <v>1115.49</v>
      </c>
      <c r="K11" s="32">
        <f t="shared" si="12"/>
        <v>59.620000000000005</v>
      </c>
      <c r="L11" s="32">
        <f t="shared" si="12"/>
        <v>48.839999999999996</v>
      </c>
      <c r="M11" s="32">
        <f t="shared" si="12"/>
        <v>55.53</v>
      </c>
      <c r="N11" s="32">
        <f t="shared" si="12"/>
        <v>45.03</v>
      </c>
      <c r="O11" s="32">
        <f t="shared" si="12"/>
        <v>42.580000000000005</v>
      </c>
      <c r="P11" s="32">
        <f t="shared" si="12"/>
        <v>48.22</v>
      </c>
      <c r="Q11" s="32">
        <f t="shared" si="12"/>
        <v>51.24</v>
      </c>
      <c r="R11" s="32">
        <f t="shared" si="12"/>
        <v>54.449999999999996</v>
      </c>
      <c r="S11" s="18">
        <f t="shared" ref="S11" si="13">S12+S16+S18+S21+S25</f>
        <v>2125</v>
      </c>
      <c r="T11" s="18">
        <f t="shared" ref="T11" si="14">T12+T16+T18+T21+T25</f>
        <v>2519</v>
      </c>
    </row>
    <row r="12" spans="1:20" ht="21.75" x14ac:dyDescent="0.65">
      <c r="A12" s="13"/>
      <c r="B12" s="14">
        <v>701</v>
      </c>
      <c r="C12" s="14"/>
      <c r="D12" s="10" t="s">
        <v>8</v>
      </c>
      <c r="E12" s="5" t="s">
        <v>73</v>
      </c>
      <c r="F12" s="6">
        <f t="shared" ref="F12:T12" si="15">SUM(F13:F15)</f>
        <v>30</v>
      </c>
      <c r="G12" s="6">
        <f t="shared" si="15"/>
        <v>31</v>
      </c>
      <c r="H12" s="6">
        <f t="shared" si="15"/>
        <v>45</v>
      </c>
      <c r="I12" s="31">
        <f t="shared" si="3"/>
        <v>52.999999999999986</v>
      </c>
      <c r="J12" s="33">
        <f t="shared" ref="J12:R12" si="16">SUM(J13:J15)</f>
        <v>38.849999999999994</v>
      </c>
      <c r="K12" s="33">
        <f t="shared" si="16"/>
        <v>2.0699999999999998</v>
      </c>
      <c r="L12" s="33">
        <f t="shared" si="16"/>
        <v>1.7100000000000002</v>
      </c>
      <c r="M12" s="33">
        <f t="shared" si="16"/>
        <v>1.9400000000000002</v>
      </c>
      <c r="N12" s="33">
        <f t="shared" si="16"/>
        <v>1.57</v>
      </c>
      <c r="O12" s="33">
        <f t="shared" si="16"/>
        <v>1.48</v>
      </c>
      <c r="P12" s="33">
        <f t="shared" si="16"/>
        <v>1.6900000000000002</v>
      </c>
      <c r="Q12" s="33">
        <f t="shared" si="16"/>
        <v>1.79</v>
      </c>
      <c r="R12" s="33">
        <f t="shared" si="16"/>
        <v>1.9000000000000001</v>
      </c>
      <c r="S12" s="6">
        <f t="shared" si="15"/>
        <v>58</v>
      </c>
      <c r="T12" s="6">
        <f t="shared" si="15"/>
        <v>73</v>
      </c>
    </row>
    <row r="13" spans="1:20" ht="21.75" x14ac:dyDescent="0.65">
      <c r="A13" s="13"/>
      <c r="B13" s="14"/>
      <c r="C13" s="14">
        <v>7011</v>
      </c>
      <c r="D13" s="10" t="s">
        <v>9</v>
      </c>
      <c r="E13" s="5" t="s">
        <v>69</v>
      </c>
      <c r="F13" s="6">
        <v>25</v>
      </c>
      <c r="G13" s="6">
        <v>26</v>
      </c>
      <c r="H13" s="6">
        <v>40</v>
      </c>
      <c r="I13" s="31">
        <f t="shared" si="3"/>
        <v>49.999999999999993</v>
      </c>
      <c r="J13" s="33">
        <v>36.659999999999997</v>
      </c>
      <c r="K13" s="33">
        <v>1.95</v>
      </c>
      <c r="L13" s="33">
        <v>1.61</v>
      </c>
      <c r="M13" s="33">
        <v>1.83</v>
      </c>
      <c r="N13" s="33">
        <v>1.48</v>
      </c>
      <c r="O13" s="33">
        <v>1.4</v>
      </c>
      <c r="P13" s="33">
        <v>1.59</v>
      </c>
      <c r="Q13" s="33">
        <v>1.69</v>
      </c>
      <c r="R13" s="33">
        <v>1.79</v>
      </c>
      <c r="S13" s="6">
        <v>55</v>
      </c>
      <c r="T13" s="6">
        <v>70</v>
      </c>
    </row>
    <row r="14" spans="1:20" ht="21.75" x14ac:dyDescent="0.65">
      <c r="A14" s="13"/>
      <c r="B14" s="14"/>
      <c r="C14" s="14">
        <v>7012</v>
      </c>
      <c r="D14" s="10" t="s">
        <v>10</v>
      </c>
      <c r="E14" s="5" t="s">
        <v>70</v>
      </c>
      <c r="F14" s="6"/>
      <c r="G14" s="6"/>
      <c r="H14" s="6"/>
      <c r="I14" s="31">
        <f t="shared" si="3"/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6"/>
      <c r="T14" s="6"/>
    </row>
    <row r="15" spans="1:20" ht="21.75" x14ac:dyDescent="0.65">
      <c r="A15" s="13"/>
      <c r="B15" s="14"/>
      <c r="C15" s="14">
        <v>7013</v>
      </c>
      <c r="D15" s="10" t="s">
        <v>11</v>
      </c>
      <c r="E15" s="5" t="s">
        <v>66</v>
      </c>
      <c r="F15" s="6">
        <v>5</v>
      </c>
      <c r="G15" s="6">
        <v>5</v>
      </c>
      <c r="H15" s="6">
        <v>5</v>
      </c>
      <c r="I15" s="31">
        <f t="shared" si="3"/>
        <v>3</v>
      </c>
      <c r="J15" s="33">
        <v>2.19</v>
      </c>
      <c r="K15" s="33">
        <v>0.12</v>
      </c>
      <c r="L15" s="33">
        <v>0.1</v>
      </c>
      <c r="M15" s="33">
        <v>0.11</v>
      </c>
      <c r="N15" s="33">
        <v>0.09</v>
      </c>
      <c r="O15" s="33">
        <v>0.08</v>
      </c>
      <c r="P15" s="33">
        <v>0.1</v>
      </c>
      <c r="Q15" s="33">
        <v>0.1</v>
      </c>
      <c r="R15" s="33">
        <v>0.11</v>
      </c>
      <c r="S15" s="6">
        <v>3</v>
      </c>
      <c r="T15" s="6">
        <v>3</v>
      </c>
    </row>
    <row r="16" spans="1:20" ht="21.75" x14ac:dyDescent="0.65">
      <c r="A16" s="13"/>
      <c r="B16" s="14">
        <v>702</v>
      </c>
      <c r="C16" s="14"/>
      <c r="D16" s="10" t="s">
        <v>14</v>
      </c>
      <c r="E16" s="5" t="s">
        <v>67</v>
      </c>
      <c r="F16" s="6">
        <f t="shared" ref="F16:T16" si="17">F17</f>
        <v>3</v>
      </c>
      <c r="G16" s="6">
        <f t="shared" si="17"/>
        <v>4</v>
      </c>
      <c r="H16" s="6">
        <f t="shared" si="17"/>
        <v>4</v>
      </c>
      <c r="I16" s="31">
        <f t="shared" si="3"/>
        <v>4</v>
      </c>
      <c r="J16" s="33">
        <f t="shared" ref="J16:R16" si="18">J17</f>
        <v>2.93</v>
      </c>
      <c r="K16" s="33">
        <f t="shared" si="18"/>
        <v>0.16</v>
      </c>
      <c r="L16" s="33">
        <f t="shared" si="18"/>
        <v>0.13</v>
      </c>
      <c r="M16" s="33">
        <f t="shared" si="18"/>
        <v>0.15</v>
      </c>
      <c r="N16" s="33">
        <f t="shared" si="18"/>
        <v>0.12</v>
      </c>
      <c r="O16" s="33">
        <f t="shared" si="18"/>
        <v>0.11</v>
      </c>
      <c r="P16" s="33">
        <f t="shared" si="18"/>
        <v>0.13</v>
      </c>
      <c r="Q16" s="33">
        <f t="shared" si="18"/>
        <v>0.13</v>
      </c>
      <c r="R16" s="33">
        <f t="shared" si="18"/>
        <v>0.14000000000000001</v>
      </c>
      <c r="S16" s="6">
        <f t="shared" si="17"/>
        <v>6</v>
      </c>
      <c r="T16" s="6">
        <f t="shared" si="17"/>
        <v>9</v>
      </c>
    </row>
    <row r="17" spans="1:20" ht="21.75" x14ac:dyDescent="0.65">
      <c r="A17" s="13"/>
      <c r="B17" s="14"/>
      <c r="C17" s="14">
        <v>7021</v>
      </c>
      <c r="D17" s="10" t="s">
        <v>13</v>
      </c>
      <c r="E17" s="5" t="s">
        <v>61</v>
      </c>
      <c r="F17" s="6">
        <v>3</v>
      </c>
      <c r="G17" s="6">
        <v>4</v>
      </c>
      <c r="H17" s="6">
        <v>4</v>
      </c>
      <c r="I17" s="31">
        <f t="shared" si="3"/>
        <v>4</v>
      </c>
      <c r="J17" s="33">
        <v>2.93</v>
      </c>
      <c r="K17" s="33">
        <v>0.16</v>
      </c>
      <c r="L17" s="33">
        <v>0.13</v>
      </c>
      <c r="M17" s="33">
        <v>0.15</v>
      </c>
      <c r="N17" s="33">
        <v>0.12</v>
      </c>
      <c r="O17" s="33">
        <v>0.11</v>
      </c>
      <c r="P17" s="33">
        <v>0.13</v>
      </c>
      <c r="Q17" s="33">
        <v>0.13</v>
      </c>
      <c r="R17" s="33">
        <v>0.14000000000000001</v>
      </c>
      <c r="S17" s="6">
        <v>6</v>
      </c>
      <c r="T17" s="6">
        <v>9</v>
      </c>
    </row>
    <row r="18" spans="1:20" ht="21.75" x14ac:dyDescent="0.65">
      <c r="A18" s="13"/>
      <c r="B18" s="14">
        <v>703</v>
      </c>
      <c r="C18" s="14"/>
      <c r="D18" s="10" t="s">
        <v>12</v>
      </c>
      <c r="E18" s="5" t="s">
        <v>64</v>
      </c>
      <c r="F18" s="6">
        <f t="shared" ref="F18:T18" si="19">SUM(F19:F20)</f>
        <v>46</v>
      </c>
      <c r="G18" s="6">
        <f t="shared" si="19"/>
        <v>47</v>
      </c>
      <c r="H18" s="6">
        <f t="shared" si="19"/>
        <v>57</v>
      </c>
      <c r="I18" s="31">
        <f t="shared" si="3"/>
        <v>58.999999999999986</v>
      </c>
      <c r="J18" s="33">
        <f t="shared" ref="J18:R18" si="20">SUM(J19:J20)</f>
        <v>43.26</v>
      </c>
      <c r="K18" s="33">
        <f t="shared" si="20"/>
        <v>2.3200000000000003</v>
      </c>
      <c r="L18" s="33">
        <f t="shared" si="20"/>
        <v>1.9</v>
      </c>
      <c r="M18" s="33">
        <f t="shared" si="20"/>
        <v>2.1599999999999997</v>
      </c>
      <c r="N18" s="33">
        <f t="shared" si="20"/>
        <v>1.75</v>
      </c>
      <c r="O18" s="33">
        <f t="shared" si="20"/>
        <v>1.6500000000000001</v>
      </c>
      <c r="P18" s="33">
        <f t="shared" si="20"/>
        <v>1.87</v>
      </c>
      <c r="Q18" s="33">
        <f t="shared" si="20"/>
        <v>1.98</v>
      </c>
      <c r="R18" s="33">
        <f t="shared" si="20"/>
        <v>2.11</v>
      </c>
      <c r="S18" s="6">
        <f t="shared" si="19"/>
        <v>66</v>
      </c>
      <c r="T18" s="6">
        <f t="shared" si="19"/>
        <v>72</v>
      </c>
    </row>
    <row r="19" spans="1:20" ht="21.75" x14ac:dyDescent="0.65">
      <c r="A19" s="13"/>
      <c r="B19" s="14"/>
      <c r="C19" s="14">
        <v>7031</v>
      </c>
      <c r="D19" s="10" t="s">
        <v>15</v>
      </c>
      <c r="E19" s="5" t="s">
        <v>62</v>
      </c>
      <c r="F19" s="6">
        <v>4</v>
      </c>
      <c r="G19" s="6">
        <v>5</v>
      </c>
      <c r="H19" s="6">
        <v>5</v>
      </c>
      <c r="I19" s="31">
        <f t="shared" si="3"/>
        <v>4</v>
      </c>
      <c r="J19" s="33">
        <v>2.93</v>
      </c>
      <c r="K19" s="33">
        <v>0.16</v>
      </c>
      <c r="L19" s="33">
        <v>0.13</v>
      </c>
      <c r="M19" s="33">
        <v>0.15</v>
      </c>
      <c r="N19" s="33">
        <v>0.12</v>
      </c>
      <c r="O19" s="33">
        <v>0.11</v>
      </c>
      <c r="P19" s="33">
        <v>0.13</v>
      </c>
      <c r="Q19" s="33">
        <v>0.13</v>
      </c>
      <c r="R19" s="33">
        <v>0.14000000000000001</v>
      </c>
      <c r="S19" s="6">
        <v>6</v>
      </c>
      <c r="T19" s="6">
        <v>7</v>
      </c>
    </row>
    <row r="20" spans="1:20" ht="21.75" x14ac:dyDescent="0.65">
      <c r="A20" s="13"/>
      <c r="B20" s="14"/>
      <c r="C20" s="14">
        <v>7032</v>
      </c>
      <c r="D20" s="10" t="s">
        <v>16</v>
      </c>
      <c r="E20" s="5" t="s">
        <v>63</v>
      </c>
      <c r="F20" s="6">
        <v>42</v>
      </c>
      <c r="G20" s="6">
        <v>42</v>
      </c>
      <c r="H20" s="6">
        <v>52</v>
      </c>
      <c r="I20" s="31">
        <f t="shared" si="3"/>
        <v>55</v>
      </c>
      <c r="J20" s="33">
        <v>40.33</v>
      </c>
      <c r="K20" s="33">
        <v>2.16</v>
      </c>
      <c r="L20" s="33">
        <v>1.77</v>
      </c>
      <c r="M20" s="33">
        <v>2.0099999999999998</v>
      </c>
      <c r="N20" s="33">
        <v>1.63</v>
      </c>
      <c r="O20" s="33">
        <v>1.54</v>
      </c>
      <c r="P20" s="33">
        <v>1.74</v>
      </c>
      <c r="Q20" s="33">
        <v>1.85</v>
      </c>
      <c r="R20" s="33">
        <v>1.97</v>
      </c>
      <c r="S20" s="6">
        <v>60</v>
      </c>
      <c r="T20" s="6">
        <v>65</v>
      </c>
    </row>
    <row r="21" spans="1:20" ht="21.75" x14ac:dyDescent="0.65">
      <c r="A21" s="13"/>
      <c r="B21" s="14">
        <v>704</v>
      </c>
      <c r="C21" s="14"/>
      <c r="D21" s="10" t="s">
        <v>17</v>
      </c>
      <c r="E21" s="5" t="s">
        <v>72</v>
      </c>
      <c r="F21" s="6">
        <f t="shared" ref="F21:T21" si="21">SUM(F22:F24)</f>
        <v>745</v>
      </c>
      <c r="G21" s="6">
        <f t="shared" si="21"/>
        <v>805</v>
      </c>
      <c r="H21" s="6">
        <f t="shared" si="21"/>
        <v>1180</v>
      </c>
      <c r="I21" s="31">
        <f t="shared" si="3"/>
        <v>1385</v>
      </c>
      <c r="J21" s="33">
        <f t="shared" ref="J21:R21" si="22">SUM(J22:J24)</f>
        <v>1015.77</v>
      </c>
      <c r="K21" s="33">
        <f t="shared" si="22"/>
        <v>54.29</v>
      </c>
      <c r="L21" s="33">
        <f t="shared" si="22"/>
        <v>44.459999999999994</v>
      </c>
      <c r="M21" s="33">
        <f t="shared" si="22"/>
        <v>50.550000000000004</v>
      </c>
      <c r="N21" s="33">
        <f t="shared" si="22"/>
        <v>41</v>
      </c>
      <c r="O21" s="33">
        <f t="shared" si="22"/>
        <v>38.78</v>
      </c>
      <c r="P21" s="33">
        <f t="shared" si="22"/>
        <v>43.9</v>
      </c>
      <c r="Q21" s="33">
        <f t="shared" si="22"/>
        <v>46.67</v>
      </c>
      <c r="R21" s="33">
        <f t="shared" si="22"/>
        <v>49.58</v>
      </c>
      <c r="S21" s="6">
        <f t="shared" si="21"/>
        <v>1900</v>
      </c>
      <c r="T21" s="6">
        <f t="shared" si="21"/>
        <v>2225</v>
      </c>
    </row>
    <row r="22" spans="1:20" ht="21.75" x14ac:dyDescent="0.65">
      <c r="A22" s="13"/>
      <c r="B22" s="14"/>
      <c r="C22" s="14">
        <v>7041</v>
      </c>
      <c r="D22" s="10" t="s">
        <v>18</v>
      </c>
      <c r="E22" s="5" t="s">
        <v>65</v>
      </c>
      <c r="F22" s="6">
        <v>65</v>
      </c>
      <c r="G22" s="6">
        <v>75</v>
      </c>
      <c r="H22" s="6">
        <v>80</v>
      </c>
      <c r="I22" s="31">
        <f t="shared" si="3"/>
        <v>85</v>
      </c>
      <c r="J22" s="33">
        <v>62.35</v>
      </c>
      <c r="K22" s="33">
        <v>3.33</v>
      </c>
      <c r="L22" s="33">
        <v>2.73</v>
      </c>
      <c r="M22" s="33">
        <v>3.1</v>
      </c>
      <c r="N22" s="33">
        <v>2.52</v>
      </c>
      <c r="O22" s="33">
        <v>2.38</v>
      </c>
      <c r="P22" s="33">
        <v>2.69</v>
      </c>
      <c r="Q22" s="33">
        <v>2.86</v>
      </c>
      <c r="R22" s="33">
        <v>3.04</v>
      </c>
      <c r="S22" s="6">
        <v>100</v>
      </c>
      <c r="T22" s="6">
        <v>125</v>
      </c>
    </row>
    <row r="23" spans="1:20" ht="21.75" x14ac:dyDescent="0.65">
      <c r="A23" s="13"/>
      <c r="B23" s="14"/>
      <c r="C23" s="14">
        <v>7042</v>
      </c>
      <c r="D23" s="10" t="s">
        <v>19</v>
      </c>
      <c r="E23" s="5" t="s">
        <v>68</v>
      </c>
      <c r="F23" s="6">
        <v>680</v>
      </c>
      <c r="G23" s="6">
        <v>730</v>
      </c>
      <c r="H23" s="6">
        <v>1100</v>
      </c>
      <c r="I23" s="31">
        <f t="shared" si="3"/>
        <v>1300</v>
      </c>
      <c r="J23" s="33">
        <v>953.42</v>
      </c>
      <c r="K23" s="33">
        <v>50.96</v>
      </c>
      <c r="L23" s="33">
        <v>41.73</v>
      </c>
      <c r="M23" s="33">
        <v>47.45</v>
      </c>
      <c r="N23" s="33">
        <v>38.479999999999997</v>
      </c>
      <c r="O23" s="33">
        <v>36.4</v>
      </c>
      <c r="P23" s="33">
        <v>41.21</v>
      </c>
      <c r="Q23" s="33">
        <v>43.81</v>
      </c>
      <c r="R23" s="33">
        <v>46.54</v>
      </c>
      <c r="S23" s="6">
        <v>1800</v>
      </c>
      <c r="T23" s="6">
        <v>2100</v>
      </c>
    </row>
    <row r="24" spans="1:20" ht="21.75" x14ac:dyDescent="0.65">
      <c r="A24" s="13"/>
      <c r="B24" s="14"/>
      <c r="C24" s="14">
        <v>7043</v>
      </c>
      <c r="D24" s="10" t="s">
        <v>20</v>
      </c>
      <c r="E24" s="5" t="s">
        <v>101</v>
      </c>
      <c r="F24" s="6"/>
      <c r="G24" s="6"/>
      <c r="H24" s="6"/>
      <c r="I24" s="31">
        <f t="shared" si="3"/>
        <v>0</v>
      </c>
      <c r="J24" s="33"/>
      <c r="K24" s="33"/>
      <c r="L24" s="33"/>
      <c r="M24" s="33"/>
      <c r="N24" s="33"/>
      <c r="O24" s="33"/>
      <c r="P24" s="33"/>
      <c r="Q24" s="33"/>
      <c r="R24" s="33"/>
      <c r="S24" s="6"/>
      <c r="T24" s="6"/>
    </row>
    <row r="25" spans="1:20" ht="21.75" x14ac:dyDescent="0.65">
      <c r="A25" s="13"/>
      <c r="B25" s="30">
        <v>707</v>
      </c>
      <c r="C25" s="30"/>
      <c r="D25" s="10" t="s">
        <v>359</v>
      </c>
      <c r="E25" s="7" t="s">
        <v>360</v>
      </c>
      <c r="F25" s="6">
        <f>SUM(F26:F27)</f>
        <v>0</v>
      </c>
      <c r="G25" s="6">
        <f>SUM(G26:G27)</f>
        <v>0</v>
      </c>
      <c r="H25" s="6">
        <f>SUM(H26:H27)</f>
        <v>0</v>
      </c>
      <c r="I25" s="31">
        <f t="shared" si="3"/>
        <v>19.999999999999996</v>
      </c>
      <c r="J25" s="33">
        <f t="shared" ref="J25:R25" si="23">SUM(J26:J27)</f>
        <v>14.68</v>
      </c>
      <c r="K25" s="33">
        <f t="shared" si="23"/>
        <v>0.78</v>
      </c>
      <c r="L25" s="33">
        <f t="shared" si="23"/>
        <v>0.64</v>
      </c>
      <c r="M25" s="33">
        <f t="shared" si="23"/>
        <v>0.73</v>
      </c>
      <c r="N25" s="33">
        <f t="shared" si="23"/>
        <v>0.59</v>
      </c>
      <c r="O25" s="33">
        <f t="shared" si="23"/>
        <v>0.56000000000000005</v>
      </c>
      <c r="P25" s="33">
        <f t="shared" si="23"/>
        <v>0.63</v>
      </c>
      <c r="Q25" s="33">
        <f t="shared" si="23"/>
        <v>0.67</v>
      </c>
      <c r="R25" s="33">
        <f t="shared" si="23"/>
        <v>0.72</v>
      </c>
      <c r="S25" s="6">
        <f t="shared" ref="S25:T25" si="24">SUM(S26:S27)</f>
        <v>95</v>
      </c>
      <c r="T25" s="6">
        <f t="shared" si="24"/>
        <v>140</v>
      </c>
    </row>
    <row r="26" spans="1:20" ht="21.75" x14ac:dyDescent="0.65">
      <c r="A26" s="13"/>
      <c r="B26" s="30"/>
      <c r="C26" s="30">
        <v>7071</v>
      </c>
      <c r="D26" s="10" t="s">
        <v>361</v>
      </c>
      <c r="E26" s="7" t="s">
        <v>362</v>
      </c>
      <c r="F26" s="6"/>
      <c r="G26" s="6"/>
      <c r="H26" s="6"/>
      <c r="I26" s="31">
        <f t="shared" si="3"/>
        <v>19.999999999999996</v>
      </c>
      <c r="J26" s="33">
        <v>14.68</v>
      </c>
      <c r="K26" s="33">
        <v>0.78</v>
      </c>
      <c r="L26" s="33">
        <v>0.64</v>
      </c>
      <c r="M26" s="33">
        <v>0.73</v>
      </c>
      <c r="N26" s="33">
        <v>0.59</v>
      </c>
      <c r="O26" s="33">
        <v>0.56000000000000005</v>
      </c>
      <c r="P26" s="33">
        <v>0.63</v>
      </c>
      <c r="Q26" s="33">
        <v>0.67</v>
      </c>
      <c r="R26" s="33">
        <v>0.72</v>
      </c>
      <c r="S26" s="6">
        <v>95</v>
      </c>
      <c r="T26" s="6">
        <v>140</v>
      </c>
    </row>
    <row r="27" spans="1:20" ht="21.75" x14ac:dyDescent="0.65">
      <c r="A27" s="13"/>
      <c r="B27" s="30"/>
      <c r="C27" s="30">
        <v>7072</v>
      </c>
      <c r="D27" s="10" t="s">
        <v>363</v>
      </c>
      <c r="E27" s="7" t="s">
        <v>364</v>
      </c>
      <c r="F27" s="6"/>
      <c r="G27" s="6"/>
      <c r="H27" s="6"/>
      <c r="I27" s="31">
        <f t="shared" si="3"/>
        <v>0</v>
      </c>
      <c r="J27" s="33"/>
      <c r="K27" s="33"/>
      <c r="L27" s="33"/>
      <c r="M27" s="33"/>
      <c r="N27" s="33"/>
      <c r="O27" s="33"/>
      <c r="P27" s="33"/>
      <c r="Q27" s="33"/>
      <c r="R27" s="33"/>
      <c r="S27" s="6"/>
      <c r="T27" s="6"/>
    </row>
    <row r="28" spans="1:20" s="2" customFormat="1" ht="21.75" x14ac:dyDescent="0.65">
      <c r="A28" s="66" t="s">
        <v>21</v>
      </c>
      <c r="B28" s="66"/>
      <c r="C28" s="66"/>
      <c r="D28" s="66"/>
      <c r="E28" s="20" t="s">
        <v>51</v>
      </c>
      <c r="F28" s="18">
        <f t="shared" ref="F28:T28" si="25">F29+F35+F50+F53+F57</f>
        <v>3359</v>
      </c>
      <c r="G28" s="18">
        <f t="shared" si="25"/>
        <v>4696</v>
      </c>
      <c r="H28" s="18">
        <f t="shared" si="25"/>
        <v>6856</v>
      </c>
      <c r="I28" s="31">
        <f t="shared" si="3"/>
        <v>7255.9999999999991</v>
      </c>
      <c r="J28" s="32">
        <f t="shared" ref="J28:R28" si="26">J29+J35+J50+J53+J57</f>
        <v>5321.41</v>
      </c>
      <c r="K28" s="32">
        <f t="shared" si="26"/>
        <v>284.48</v>
      </c>
      <c r="L28" s="32">
        <f t="shared" si="26"/>
        <v>233.16</v>
      </c>
      <c r="M28" s="32">
        <f t="shared" si="26"/>
        <v>264.46999999999997</v>
      </c>
      <c r="N28" s="32">
        <f t="shared" si="26"/>
        <v>214.36999999999998</v>
      </c>
      <c r="O28" s="32">
        <f t="shared" si="26"/>
        <v>203.42</v>
      </c>
      <c r="P28" s="32">
        <f t="shared" si="26"/>
        <v>230.28</v>
      </c>
      <c r="Q28" s="32">
        <f t="shared" si="26"/>
        <v>244.85999999999999</v>
      </c>
      <c r="R28" s="32">
        <f t="shared" si="26"/>
        <v>259.55</v>
      </c>
      <c r="S28" s="18">
        <f t="shared" si="25"/>
        <v>5952</v>
      </c>
      <c r="T28" s="18">
        <f t="shared" si="25"/>
        <v>5923</v>
      </c>
    </row>
    <row r="29" spans="1:20" s="2" customFormat="1" ht="21.75" x14ac:dyDescent="0.65">
      <c r="A29" s="13">
        <v>72</v>
      </c>
      <c r="B29" s="13"/>
      <c r="C29" s="13"/>
      <c r="D29" s="9" t="s">
        <v>22</v>
      </c>
      <c r="E29" s="20" t="s">
        <v>52</v>
      </c>
      <c r="F29" s="18">
        <f t="shared" ref="F29:T29" si="27">F30</f>
        <v>45.8</v>
      </c>
      <c r="G29" s="18">
        <f t="shared" si="27"/>
        <v>53.3</v>
      </c>
      <c r="H29" s="18">
        <f t="shared" si="27"/>
        <v>62</v>
      </c>
      <c r="I29" s="31">
        <f t="shared" si="3"/>
        <v>73</v>
      </c>
      <c r="J29" s="32">
        <f t="shared" ref="J29:R29" si="28">J30</f>
        <v>53.56</v>
      </c>
      <c r="K29" s="32">
        <f t="shared" si="28"/>
        <v>2.8600000000000003</v>
      </c>
      <c r="L29" s="32">
        <f t="shared" si="28"/>
        <v>2.34</v>
      </c>
      <c r="M29" s="32">
        <f t="shared" si="28"/>
        <v>2.66</v>
      </c>
      <c r="N29" s="32">
        <f t="shared" si="28"/>
        <v>2.15</v>
      </c>
      <c r="O29" s="32">
        <f t="shared" si="28"/>
        <v>2.04</v>
      </c>
      <c r="P29" s="32">
        <f t="shared" si="28"/>
        <v>2.31</v>
      </c>
      <c r="Q29" s="32">
        <f t="shared" si="28"/>
        <v>2.46</v>
      </c>
      <c r="R29" s="32">
        <f t="shared" si="28"/>
        <v>2.62</v>
      </c>
      <c r="S29" s="18">
        <f t="shared" si="27"/>
        <v>57</v>
      </c>
      <c r="T29" s="18">
        <f t="shared" si="27"/>
        <v>57.5</v>
      </c>
    </row>
    <row r="30" spans="1:20" ht="21.75" x14ac:dyDescent="0.65">
      <c r="A30" s="13"/>
      <c r="B30" s="14">
        <v>721</v>
      </c>
      <c r="C30" s="14"/>
      <c r="D30" s="10" t="s">
        <v>23</v>
      </c>
      <c r="E30" s="5" t="s">
        <v>74</v>
      </c>
      <c r="F30" s="6">
        <f t="shared" ref="F30:T30" si="29">SUM(F31:F34)</f>
        <v>45.8</v>
      </c>
      <c r="G30" s="6">
        <f t="shared" si="29"/>
        <v>53.3</v>
      </c>
      <c r="H30" s="6">
        <f t="shared" si="29"/>
        <v>62</v>
      </c>
      <c r="I30" s="31">
        <f t="shared" si="3"/>
        <v>73</v>
      </c>
      <c r="J30" s="33">
        <f t="shared" ref="J30:R30" si="30">SUM(J31:J34)</f>
        <v>53.56</v>
      </c>
      <c r="K30" s="33">
        <f t="shared" si="30"/>
        <v>2.8600000000000003</v>
      </c>
      <c r="L30" s="33">
        <f t="shared" si="30"/>
        <v>2.34</v>
      </c>
      <c r="M30" s="33">
        <f t="shared" si="30"/>
        <v>2.66</v>
      </c>
      <c r="N30" s="33">
        <f t="shared" si="30"/>
        <v>2.15</v>
      </c>
      <c r="O30" s="33">
        <f t="shared" si="30"/>
        <v>2.04</v>
      </c>
      <c r="P30" s="33">
        <f t="shared" si="30"/>
        <v>2.31</v>
      </c>
      <c r="Q30" s="33">
        <f t="shared" si="30"/>
        <v>2.46</v>
      </c>
      <c r="R30" s="33">
        <f t="shared" si="30"/>
        <v>2.62</v>
      </c>
      <c r="S30" s="6">
        <f t="shared" si="29"/>
        <v>57</v>
      </c>
      <c r="T30" s="6">
        <f t="shared" si="29"/>
        <v>57.5</v>
      </c>
    </row>
    <row r="31" spans="1:20" ht="21.75" x14ac:dyDescent="0.65">
      <c r="A31" s="13"/>
      <c r="B31" s="14"/>
      <c r="C31" s="14">
        <v>7211</v>
      </c>
      <c r="D31" s="10" t="s">
        <v>24</v>
      </c>
      <c r="E31" s="5" t="s">
        <v>71</v>
      </c>
      <c r="F31" s="6">
        <v>4</v>
      </c>
      <c r="G31" s="6">
        <v>5</v>
      </c>
      <c r="H31" s="6">
        <v>12</v>
      </c>
      <c r="I31" s="31">
        <f t="shared" si="3"/>
        <v>13</v>
      </c>
      <c r="J31" s="33">
        <v>9.5399999999999991</v>
      </c>
      <c r="K31" s="33">
        <v>0.51</v>
      </c>
      <c r="L31" s="33">
        <v>0.42</v>
      </c>
      <c r="M31" s="33">
        <v>0.47</v>
      </c>
      <c r="N31" s="33">
        <v>0.38</v>
      </c>
      <c r="O31" s="33">
        <v>0.36</v>
      </c>
      <c r="P31" s="33">
        <v>0.41</v>
      </c>
      <c r="Q31" s="33">
        <v>0.44</v>
      </c>
      <c r="R31" s="33">
        <v>0.47</v>
      </c>
      <c r="S31" s="6">
        <v>7</v>
      </c>
      <c r="T31" s="6">
        <v>7.5</v>
      </c>
    </row>
    <row r="32" spans="1:20" ht="21.75" x14ac:dyDescent="0.65">
      <c r="A32" s="13"/>
      <c r="B32" s="14"/>
      <c r="C32" s="14">
        <v>7212</v>
      </c>
      <c r="D32" s="10" t="s">
        <v>25</v>
      </c>
      <c r="E32" s="5" t="s">
        <v>84</v>
      </c>
      <c r="F32" s="6">
        <v>5</v>
      </c>
      <c r="G32" s="6">
        <v>10</v>
      </c>
      <c r="H32" s="6">
        <v>10</v>
      </c>
      <c r="I32" s="31">
        <f t="shared" si="3"/>
        <v>19.999999999999996</v>
      </c>
      <c r="J32" s="33">
        <v>14.68</v>
      </c>
      <c r="K32" s="33">
        <v>0.78</v>
      </c>
      <c r="L32" s="33">
        <v>0.64</v>
      </c>
      <c r="M32" s="33">
        <v>0.73</v>
      </c>
      <c r="N32" s="33">
        <v>0.59</v>
      </c>
      <c r="O32" s="33">
        <v>0.56000000000000005</v>
      </c>
      <c r="P32" s="33">
        <v>0.63</v>
      </c>
      <c r="Q32" s="33">
        <v>0.67</v>
      </c>
      <c r="R32" s="33">
        <v>0.72</v>
      </c>
      <c r="S32" s="6">
        <v>10</v>
      </c>
      <c r="T32" s="6">
        <v>10</v>
      </c>
    </row>
    <row r="33" spans="1:20" ht="21.75" x14ac:dyDescent="0.65">
      <c r="A33" s="13"/>
      <c r="B33" s="14"/>
      <c r="C33" s="14">
        <v>7213</v>
      </c>
      <c r="D33" s="10" t="s">
        <v>26</v>
      </c>
      <c r="E33" s="5" t="s">
        <v>75</v>
      </c>
      <c r="F33" s="6">
        <v>36.799999999999997</v>
      </c>
      <c r="G33" s="6">
        <v>38.299999999999997</v>
      </c>
      <c r="H33" s="6">
        <v>40</v>
      </c>
      <c r="I33" s="31">
        <f t="shared" si="3"/>
        <v>40</v>
      </c>
      <c r="J33" s="33">
        <v>29.34</v>
      </c>
      <c r="K33" s="33">
        <v>1.57</v>
      </c>
      <c r="L33" s="33">
        <v>1.28</v>
      </c>
      <c r="M33" s="33">
        <v>1.46</v>
      </c>
      <c r="N33" s="33">
        <v>1.18</v>
      </c>
      <c r="O33" s="33">
        <v>1.1200000000000001</v>
      </c>
      <c r="P33" s="33">
        <v>1.27</v>
      </c>
      <c r="Q33" s="33">
        <v>1.35</v>
      </c>
      <c r="R33" s="33">
        <v>1.43</v>
      </c>
      <c r="S33" s="6">
        <v>40</v>
      </c>
      <c r="T33" s="6">
        <v>40</v>
      </c>
    </row>
    <row r="34" spans="1:20" ht="21.75" x14ac:dyDescent="0.65">
      <c r="A34" s="13"/>
      <c r="B34" s="14"/>
      <c r="C34" s="14">
        <v>7214</v>
      </c>
      <c r="D34" s="10" t="s">
        <v>27</v>
      </c>
      <c r="E34" s="5" t="s">
        <v>76</v>
      </c>
      <c r="F34" s="6"/>
      <c r="G34" s="6"/>
      <c r="H34" s="6"/>
      <c r="I34" s="31">
        <f t="shared" si="3"/>
        <v>0</v>
      </c>
      <c r="J34" s="33"/>
      <c r="K34" s="33"/>
      <c r="L34" s="33"/>
      <c r="M34" s="33"/>
      <c r="N34" s="33"/>
      <c r="O34" s="33"/>
      <c r="P34" s="33"/>
      <c r="Q34" s="33"/>
      <c r="R34" s="33"/>
      <c r="S34" s="6"/>
      <c r="T34" s="6"/>
    </row>
    <row r="35" spans="1:20" s="2" customFormat="1" ht="21.75" x14ac:dyDescent="0.65">
      <c r="A35" s="13">
        <v>73</v>
      </c>
      <c r="B35" s="13"/>
      <c r="C35" s="13"/>
      <c r="D35" s="9" t="s">
        <v>28</v>
      </c>
      <c r="E35" s="20" t="s">
        <v>53</v>
      </c>
      <c r="F35" s="18">
        <f t="shared" ref="F35:T35" si="31">F36+F37+F44</f>
        <v>145.19999999999999</v>
      </c>
      <c r="G35" s="18">
        <f t="shared" si="31"/>
        <v>152.69999999999999</v>
      </c>
      <c r="H35" s="18">
        <f t="shared" si="31"/>
        <v>204</v>
      </c>
      <c r="I35" s="31">
        <f t="shared" si="3"/>
        <v>230</v>
      </c>
      <c r="J35" s="32">
        <f t="shared" ref="J35:R35" si="32">J36+J37+J44</f>
        <v>168.69</v>
      </c>
      <c r="K35" s="32">
        <f t="shared" si="32"/>
        <v>9</v>
      </c>
      <c r="L35" s="32">
        <f t="shared" si="32"/>
        <v>7.38</v>
      </c>
      <c r="M35" s="32">
        <f t="shared" si="32"/>
        <v>8.3999999999999986</v>
      </c>
      <c r="N35" s="32">
        <f t="shared" si="32"/>
        <v>6.8</v>
      </c>
      <c r="O35" s="32">
        <f t="shared" si="32"/>
        <v>6.4399999999999995</v>
      </c>
      <c r="P35" s="32">
        <f t="shared" si="32"/>
        <v>7.29</v>
      </c>
      <c r="Q35" s="32">
        <f t="shared" si="32"/>
        <v>7.76</v>
      </c>
      <c r="R35" s="32">
        <f t="shared" si="32"/>
        <v>8.24</v>
      </c>
      <c r="S35" s="18">
        <f t="shared" si="31"/>
        <v>195</v>
      </c>
      <c r="T35" s="18">
        <f t="shared" si="31"/>
        <v>165.5</v>
      </c>
    </row>
    <row r="36" spans="1:20" ht="21.75" x14ac:dyDescent="0.65">
      <c r="A36" s="13"/>
      <c r="B36" s="14">
        <v>731</v>
      </c>
      <c r="C36" s="14"/>
      <c r="D36" s="10" t="s">
        <v>29</v>
      </c>
      <c r="E36" s="5" t="s">
        <v>78</v>
      </c>
      <c r="F36" s="6"/>
      <c r="G36" s="6"/>
      <c r="H36" s="6"/>
      <c r="I36" s="31">
        <f t="shared" si="3"/>
        <v>0</v>
      </c>
      <c r="J36" s="33"/>
      <c r="K36" s="33"/>
      <c r="L36" s="33"/>
      <c r="M36" s="33"/>
      <c r="N36" s="33"/>
      <c r="O36" s="33"/>
      <c r="P36" s="33"/>
      <c r="Q36" s="33"/>
      <c r="R36" s="33"/>
      <c r="S36" s="6"/>
      <c r="T36" s="6"/>
    </row>
    <row r="37" spans="1:20" ht="21.75" x14ac:dyDescent="0.65">
      <c r="A37" s="13"/>
      <c r="B37" s="15">
        <v>732</v>
      </c>
      <c r="C37" s="14"/>
      <c r="D37" s="10" t="s">
        <v>77</v>
      </c>
      <c r="E37" s="5" t="s">
        <v>79</v>
      </c>
      <c r="F37" s="6">
        <f t="shared" ref="F37:T37" si="33">SUM(F38:F43)</f>
        <v>75.599999999999994</v>
      </c>
      <c r="G37" s="6">
        <f t="shared" si="33"/>
        <v>77.7</v>
      </c>
      <c r="H37" s="6">
        <f t="shared" si="33"/>
        <v>116</v>
      </c>
      <c r="I37" s="31">
        <f t="shared" si="3"/>
        <v>142</v>
      </c>
      <c r="J37" s="33">
        <f t="shared" ref="J37:R37" si="34">SUM(J38:J43)</f>
        <v>104.13999999999999</v>
      </c>
      <c r="K37" s="33">
        <f t="shared" si="34"/>
        <v>5.5500000000000007</v>
      </c>
      <c r="L37" s="33">
        <f t="shared" si="34"/>
        <v>4.5599999999999996</v>
      </c>
      <c r="M37" s="33">
        <f t="shared" si="34"/>
        <v>5.1899999999999995</v>
      </c>
      <c r="N37" s="33">
        <f t="shared" si="34"/>
        <v>4.2</v>
      </c>
      <c r="O37" s="33">
        <f t="shared" si="34"/>
        <v>3.98</v>
      </c>
      <c r="P37" s="33">
        <f t="shared" si="34"/>
        <v>4.5</v>
      </c>
      <c r="Q37" s="33">
        <f t="shared" si="34"/>
        <v>4.79</v>
      </c>
      <c r="R37" s="33">
        <f t="shared" si="34"/>
        <v>5.09</v>
      </c>
      <c r="S37" s="6">
        <f t="shared" si="33"/>
        <v>104</v>
      </c>
      <c r="T37" s="6">
        <f t="shared" si="33"/>
        <v>78.5</v>
      </c>
    </row>
    <row r="38" spans="1:20" ht="21.75" x14ac:dyDescent="0.65">
      <c r="A38" s="13"/>
      <c r="B38" s="14"/>
      <c r="C38" s="14">
        <v>7321</v>
      </c>
      <c r="D38" s="10" t="s">
        <v>30</v>
      </c>
      <c r="E38" s="5" t="s">
        <v>80</v>
      </c>
      <c r="F38" s="6">
        <v>14</v>
      </c>
      <c r="G38" s="6">
        <v>14</v>
      </c>
      <c r="H38" s="6">
        <v>14</v>
      </c>
      <c r="I38" s="31">
        <f t="shared" si="3"/>
        <v>14</v>
      </c>
      <c r="J38" s="33">
        <v>10.28</v>
      </c>
      <c r="K38" s="33">
        <v>0.55000000000000004</v>
      </c>
      <c r="L38" s="33">
        <v>0.45</v>
      </c>
      <c r="M38" s="33">
        <v>0.51</v>
      </c>
      <c r="N38" s="33">
        <v>0.41</v>
      </c>
      <c r="O38" s="33">
        <v>0.39</v>
      </c>
      <c r="P38" s="33">
        <v>0.44</v>
      </c>
      <c r="Q38" s="33">
        <v>0.47</v>
      </c>
      <c r="R38" s="33">
        <v>0.5</v>
      </c>
      <c r="S38" s="6">
        <v>14</v>
      </c>
      <c r="T38" s="6"/>
    </row>
    <row r="39" spans="1:20" ht="21.75" x14ac:dyDescent="0.65">
      <c r="A39" s="13"/>
      <c r="B39" s="14"/>
      <c r="C39" s="14">
        <v>7322</v>
      </c>
      <c r="D39" s="10" t="s">
        <v>31</v>
      </c>
      <c r="E39" s="7" t="s">
        <v>81</v>
      </c>
      <c r="F39" s="6">
        <v>5</v>
      </c>
      <c r="G39" s="6">
        <v>2</v>
      </c>
      <c r="H39" s="6">
        <v>2</v>
      </c>
      <c r="I39" s="31">
        <f t="shared" si="3"/>
        <v>9.9999999999999982</v>
      </c>
      <c r="J39" s="33">
        <v>7.32</v>
      </c>
      <c r="K39" s="33">
        <v>0.39</v>
      </c>
      <c r="L39" s="33">
        <v>0.32</v>
      </c>
      <c r="M39" s="33">
        <v>0.37</v>
      </c>
      <c r="N39" s="33">
        <v>0.3</v>
      </c>
      <c r="O39" s="33">
        <v>0.28000000000000003</v>
      </c>
      <c r="P39" s="33">
        <v>0.32</v>
      </c>
      <c r="Q39" s="33">
        <v>0.34</v>
      </c>
      <c r="R39" s="33">
        <v>0.36</v>
      </c>
      <c r="S39" s="6">
        <v>2</v>
      </c>
      <c r="T39" s="6"/>
    </row>
    <row r="40" spans="1:20" ht="21.75" x14ac:dyDescent="0.65">
      <c r="A40" s="13"/>
      <c r="B40" s="14"/>
      <c r="C40" s="14">
        <v>7323</v>
      </c>
      <c r="D40" s="10" t="s">
        <v>32</v>
      </c>
      <c r="E40" s="7" t="s">
        <v>98</v>
      </c>
      <c r="F40" s="6">
        <v>4.5999999999999996</v>
      </c>
      <c r="G40" s="6"/>
      <c r="H40" s="6">
        <v>5</v>
      </c>
      <c r="I40" s="31">
        <f t="shared" si="3"/>
        <v>2.0000000000000004</v>
      </c>
      <c r="J40" s="33">
        <v>1.47</v>
      </c>
      <c r="K40" s="33">
        <v>0.08</v>
      </c>
      <c r="L40" s="33">
        <v>0.06</v>
      </c>
      <c r="M40" s="33">
        <v>7.0000000000000007E-2</v>
      </c>
      <c r="N40" s="33">
        <v>0.06</v>
      </c>
      <c r="O40" s="33">
        <v>0.06</v>
      </c>
      <c r="P40" s="33">
        <v>0.06</v>
      </c>
      <c r="Q40" s="33">
        <v>7.0000000000000007E-2</v>
      </c>
      <c r="R40" s="33">
        <v>7.0000000000000007E-2</v>
      </c>
      <c r="S40" s="6">
        <v>2</v>
      </c>
      <c r="T40" s="6">
        <v>2.5</v>
      </c>
    </row>
    <row r="41" spans="1:20" ht="21.75" x14ac:dyDescent="0.65">
      <c r="A41" s="13"/>
      <c r="B41" s="14"/>
      <c r="C41" s="14">
        <v>7324</v>
      </c>
      <c r="D41" s="10" t="s">
        <v>33</v>
      </c>
      <c r="E41" s="7" t="s">
        <v>99</v>
      </c>
      <c r="F41" s="6">
        <v>35</v>
      </c>
      <c r="G41" s="6">
        <v>35</v>
      </c>
      <c r="H41" s="6">
        <v>45</v>
      </c>
      <c r="I41" s="31">
        <f t="shared" si="3"/>
        <v>45.999999999999986</v>
      </c>
      <c r="J41" s="33">
        <v>33.729999999999997</v>
      </c>
      <c r="K41" s="33">
        <v>1.8</v>
      </c>
      <c r="L41" s="33">
        <v>1.48</v>
      </c>
      <c r="M41" s="33">
        <v>1.68</v>
      </c>
      <c r="N41" s="33">
        <v>1.36</v>
      </c>
      <c r="O41" s="33">
        <v>1.29</v>
      </c>
      <c r="P41" s="33">
        <v>1.46</v>
      </c>
      <c r="Q41" s="33">
        <v>1.55</v>
      </c>
      <c r="R41" s="33">
        <v>1.65</v>
      </c>
      <c r="S41" s="6">
        <v>36</v>
      </c>
      <c r="T41" s="6">
        <v>36</v>
      </c>
    </row>
    <row r="42" spans="1:20" ht="21.75" x14ac:dyDescent="0.65">
      <c r="A42" s="13"/>
      <c r="B42" s="14"/>
      <c r="C42" s="30">
        <v>7325</v>
      </c>
      <c r="D42" s="10" t="s">
        <v>365</v>
      </c>
      <c r="E42" s="7" t="s">
        <v>366</v>
      </c>
      <c r="F42" s="6"/>
      <c r="G42" s="6"/>
      <c r="H42" s="6"/>
      <c r="I42" s="31">
        <f t="shared" si="3"/>
        <v>49.999999999999993</v>
      </c>
      <c r="J42" s="33">
        <v>36.659999999999997</v>
      </c>
      <c r="K42" s="33">
        <v>1.95</v>
      </c>
      <c r="L42" s="33">
        <v>1.61</v>
      </c>
      <c r="M42" s="33">
        <v>1.83</v>
      </c>
      <c r="N42" s="33">
        <v>1.48</v>
      </c>
      <c r="O42" s="33">
        <v>1.4</v>
      </c>
      <c r="P42" s="33">
        <v>1.59</v>
      </c>
      <c r="Q42" s="33">
        <v>1.69</v>
      </c>
      <c r="R42" s="33">
        <v>1.79</v>
      </c>
      <c r="S42" s="6">
        <v>50</v>
      </c>
      <c r="T42" s="6">
        <v>40</v>
      </c>
    </row>
    <row r="43" spans="1:20" ht="21.75" x14ac:dyDescent="0.65">
      <c r="A43" s="13"/>
      <c r="B43" s="14"/>
      <c r="C43" s="14">
        <v>7328</v>
      </c>
      <c r="D43" s="10" t="s">
        <v>34</v>
      </c>
      <c r="E43" s="7" t="s">
        <v>100</v>
      </c>
      <c r="F43" s="6">
        <v>17</v>
      </c>
      <c r="G43" s="6">
        <v>26.7</v>
      </c>
      <c r="H43" s="6">
        <v>50</v>
      </c>
      <c r="I43" s="31">
        <f t="shared" si="3"/>
        <v>19.999999999999996</v>
      </c>
      <c r="J43" s="33">
        <v>14.68</v>
      </c>
      <c r="K43" s="33">
        <v>0.78</v>
      </c>
      <c r="L43" s="33">
        <v>0.64</v>
      </c>
      <c r="M43" s="33">
        <v>0.73</v>
      </c>
      <c r="N43" s="33">
        <v>0.59</v>
      </c>
      <c r="O43" s="33">
        <v>0.56000000000000005</v>
      </c>
      <c r="P43" s="33">
        <v>0.63</v>
      </c>
      <c r="Q43" s="33">
        <v>0.67</v>
      </c>
      <c r="R43" s="33">
        <v>0.72</v>
      </c>
      <c r="S43" s="6"/>
      <c r="T43" s="6"/>
    </row>
    <row r="44" spans="1:20" ht="21.75" x14ac:dyDescent="0.65">
      <c r="A44" s="13"/>
      <c r="B44" s="14">
        <v>733</v>
      </c>
      <c r="C44" s="14"/>
      <c r="D44" s="10" t="s">
        <v>35</v>
      </c>
      <c r="E44" s="5" t="s">
        <v>82</v>
      </c>
      <c r="F44" s="6">
        <f t="shared" ref="F44:T44" si="35">SUM(F45:F49)</f>
        <v>69.599999999999994</v>
      </c>
      <c r="G44" s="6">
        <f t="shared" si="35"/>
        <v>75</v>
      </c>
      <c r="H44" s="6">
        <f t="shared" si="35"/>
        <v>88</v>
      </c>
      <c r="I44" s="31">
        <f t="shared" si="3"/>
        <v>87.999999999999986</v>
      </c>
      <c r="J44" s="33">
        <f t="shared" ref="J44:R44" si="36">SUM(J45:J49)</f>
        <v>64.55</v>
      </c>
      <c r="K44" s="33">
        <f t="shared" si="36"/>
        <v>3.45</v>
      </c>
      <c r="L44" s="33">
        <f t="shared" si="36"/>
        <v>2.8200000000000003</v>
      </c>
      <c r="M44" s="33">
        <f t="shared" si="36"/>
        <v>3.21</v>
      </c>
      <c r="N44" s="33">
        <f t="shared" si="36"/>
        <v>2.5999999999999996</v>
      </c>
      <c r="O44" s="33">
        <f t="shared" si="36"/>
        <v>2.46</v>
      </c>
      <c r="P44" s="33">
        <f t="shared" si="36"/>
        <v>2.79</v>
      </c>
      <c r="Q44" s="33">
        <f t="shared" si="36"/>
        <v>2.97</v>
      </c>
      <c r="R44" s="33">
        <f t="shared" si="36"/>
        <v>3.15</v>
      </c>
      <c r="S44" s="6">
        <f t="shared" si="35"/>
        <v>91</v>
      </c>
      <c r="T44" s="6">
        <f t="shared" si="35"/>
        <v>87</v>
      </c>
    </row>
    <row r="45" spans="1:20" ht="21.75" x14ac:dyDescent="0.65">
      <c r="A45" s="13"/>
      <c r="B45" s="14"/>
      <c r="C45" s="14">
        <v>7331</v>
      </c>
      <c r="D45" s="10" t="s">
        <v>36</v>
      </c>
      <c r="E45" s="5" t="s">
        <v>83</v>
      </c>
      <c r="F45" s="6">
        <v>40.6</v>
      </c>
      <c r="G45" s="6">
        <v>46</v>
      </c>
      <c r="H45" s="6">
        <v>48</v>
      </c>
      <c r="I45" s="31">
        <f t="shared" si="3"/>
        <v>48.000000000000007</v>
      </c>
      <c r="J45" s="33">
        <v>35.21</v>
      </c>
      <c r="K45" s="33">
        <v>1.88</v>
      </c>
      <c r="L45" s="33">
        <v>1.54</v>
      </c>
      <c r="M45" s="33">
        <v>1.75</v>
      </c>
      <c r="N45" s="33">
        <v>1.42</v>
      </c>
      <c r="O45" s="33">
        <v>1.34</v>
      </c>
      <c r="P45" s="33">
        <v>1.52</v>
      </c>
      <c r="Q45" s="33">
        <v>1.62</v>
      </c>
      <c r="R45" s="33">
        <v>1.72</v>
      </c>
      <c r="S45" s="6">
        <v>60</v>
      </c>
      <c r="T45" s="6">
        <v>55</v>
      </c>
    </row>
    <row r="46" spans="1:20" ht="21.75" x14ac:dyDescent="0.65">
      <c r="A46" s="13"/>
      <c r="B46" s="14"/>
      <c r="C46" s="14">
        <v>7332</v>
      </c>
      <c r="D46" s="10" t="s">
        <v>25</v>
      </c>
      <c r="E46" s="5" t="s">
        <v>84</v>
      </c>
      <c r="F46" s="6"/>
      <c r="G46" s="6"/>
      <c r="H46" s="6"/>
      <c r="I46" s="31">
        <f t="shared" si="3"/>
        <v>0</v>
      </c>
      <c r="J46" s="33"/>
      <c r="K46" s="33"/>
      <c r="L46" s="33"/>
      <c r="M46" s="33"/>
      <c r="N46" s="33"/>
      <c r="O46" s="33"/>
      <c r="P46" s="33"/>
      <c r="Q46" s="33"/>
      <c r="R46" s="33"/>
      <c r="S46" s="6"/>
      <c r="T46" s="6"/>
    </row>
    <row r="47" spans="1:20" ht="21.75" x14ac:dyDescent="0.65">
      <c r="A47" s="13"/>
      <c r="B47" s="14"/>
      <c r="C47" s="14">
        <v>7333</v>
      </c>
      <c r="D47" s="10" t="s">
        <v>37</v>
      </c>
      <c r="E47" s="5" t="s">
        <v>87</v>
      </c>
      <c r="F47" s="6"/>
      <c r="G47" s="6"/>
      <c r="H47" s="6"/>
      <c r="I47" s="31">
        <f t="shared" si="3"/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6"/>
      <c r="T47" s="6"/>
    </row>
    <row r="48" spans="1:20" ht="21.75" x14ac:dyDescent="0.65">
      <c r="A48" s="13"/>
      <c r="B48" s="14"/>
      <c r="C48" s="14">
        <v>7334</v>
      </c>
      <c r="D48" s="10" t="s">
        <v>38</v>
      </c>
      <c r="E48" s="5" t="s">
        <v>86</v>
      </c>
      <c r="F48" s="6"/>
      <c r="G48" s="6"/>
      <c r="H48" s="6"/>
      <c r="I48" s="31">
        <f t="shared" si="3"/>
        <v>0</v>
      </c>
      <c r="J48" s="33"/>
      <c r="K48" s="33"/>
      <c r="L48" s="33"/>
      <c r="M48" s="33"/>
      <c r="N48" s="33"/>
      <c r="O48" s="33"/>
      <c r="P48" s="33"/>
      <c r="Q48" s="33"/>
      <c r="R48" s="33"/>
      <c r="S48" s="6"/>
      <c r="T48" s="6"/>
    </row>
    <row r="49" spans="1:20" ht="21.75" x14ac:dyDescent="0.65">
      <c r="A49" s="13"/>
      <c r="B49" s="14"/>
      <c r="C49" s="14">
        <v>7335</v>
      </c>
      <c r="D49" s="10" t="s">
        <v>39</v>
      </c>
      <c r="E49" s="5" t="s">
        <v>85</v>
      </c>
      <c r="F49" s="6">
        <v>29</v>
      </c>
      <c r="G49" s="6">
        <v>29</v>
      </c>
      <c r="H49" s="6">
        <v>40</v>
      </c>
      <c r="I49" s="31">
        <f t="shared" si="3"/>
        <v>40</v>
      </c>
      <c r="J49" s="33">
        <v>29.34</v>
      </c>
      <c r="K49" s="33">
        <v>1.57</v>
      </c>
      <c r="L49" s="33">
        <v>1.28</v>
      </c>
      <c r="M49" s="33">
        <v>1.46</v>
      </c>
      <c r="N49" s="33">
        <v>1.18</v>
      </c>
      <c r="O49" s="33">
        <v>1.1200000000000001</v>
      </c>
      <c r="P49" s="33">
        <v>1.27</v>
      </c>
      <c r="Q49" s="33">
        <v>1.35</v>
      </c>
      <c r="R49" s="33">
        <v>1.43</v>
      </c>
      <c r="S49" s="6">
        <v>31</v>
      </c>
      <c r="T49" s="6">
        <v>32</v>
      </c>
    </row>
    <row r="50" spans="1:20" s="2" customFormat="1" ht="21.75" x14ac:dyDescent="0.65">
      <c r="A50" s="13">
        <v>74</v>
      </c>
      <c r="B50" s="13"/>
      <c r="C50" s="13"/>
      <c r="D50" s="9" t="s">
        <v>40</v>
      </c>
      <c r="E50" s="20" t="s">
        <v>88</v>
      </c>
      <c r="F50" s="18">
        <f t="shared" ref="F50:T50" si="37">SUM(F51:F52)</f>
        <v>8</v>
      </c>
      <c r="G50" s="18">
        <f t="shared" si="37"/>
        <v>0</v>
      </c>
      <c r="H50" s="18">
        <f t="shared" si="37"/>
        <v>0</v>
      </c>
      <c r="I50" s="31">
        <f t="shared" si="3"/>
        <v>0</v>
      </c>
      <c r="J50" s="32">
        <f t="shared" ref="J50:R50" si="38">SUM(J51:J52)</f>
        <v>0</v>
      </c>
      <c r="K50" s="32">
        <f t="shared" si="38"/>
        <v>0</v>
      </c>
      <c r="L50" s="32">
        <f t="shared" si="38"/>
        <v>0</v>
      </c>
      <c r="M50" s="32">
        <f t="shared" si="38"/>
        <v>0</v>
      </c>
      <c r="N50" s="32">
        <f t="shared" si="38"/>
        <v>0</v>
      </c>
      <c r="O50" s="32">
        <f t="shared" si="38"/>
        <v>0</v>
      </c>
      <c r="P50" s="32">
        <f t="shared" si="38"/>
        <v>0</v>
      </c>
      <c r="Q50" s="32">
        <f t="shared" si="38"/>
        <v>0</v>
      </c>
      <c r="R50" s="32">
        <f t="shared" si="38"/>
        <v>0</v>
      </c>
      <c r="S50" s="18">
        <f t="shared" si="37"/>
        <v>0</v>
      </c>
      <c r="T50" s="18">
        <f t="shared" si="37"/>
        <v>0</v>
      </c>
    </row>
    <row r="51" spans="1:20" ht="21.75" x14ac:dyDescent="0.65">
      <c r="A51" s="13"/>
      <c r="B51" s="14">
        <v>741</v>
      </c>
      <c r="C51" s="14"/>
      <c r="D51" s="10" t="s">
        <v>40</v>
      </c>
      <c r="E51" s="5" t="s">
        <v>88</v>
      </c>
      <c r="F51" s="6">
        <v>8</v>
      </c>
      <c r="G51" s="6"/>
      <c r="H51" s="6"/>
      <c r="I51" s="31">
        <f t="shared" si="3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6"/>
      <c r="T51" s="6"/>
    </row>
    <row r="52" spans="1:20" ht="21.75" x14ac:dyDescent="0.65">
      <c r="A52" s="13"/>
      <c r="B52" s="14">
        <v>742</v>
      </c>
      <c r="C52" s="14"/>
      <c r="D52" s="10" t="s">
        <v>367</v>
      </c>
      <c r="E52" s="5" t="s">
        <v>368</v>
      </c>
      <c r="F52" s="6"/>
      <c r="G52" s="6"/>
      <c r="H52" s="6"/>
      <c r="I52" s="31">
        <f t="shared" si="3"/>
        <v>0</v>
      </c>
      <c r="J52" s="33"/>
      <c r="K52" s="33"/>
      <c r="L52" s="33"/>
      <c r="M52" s="33"/>
      <c r="N52" s="33"/>
      <c r="O52" s="33"/>
      <c r="P52" s="33"/>
      <c r="Q52" s="33"/>
      <c r="R52" s="33"/>
      <c r="S52" s="6"/>
      <c r="T52" s="6"/>
    </row>
    <row r="53" spans="1:20" s="2" customFormat="1" ht="21.75" x14ac:dyDescent="0.65">
      <c r="A53" s="35">
        <v>75</v>
      </c>
      <c r="B53" s="35"/>
      <c r="C53" s="35"/>
      <c r="D53" s="9" t="s">
        <v>41</v>
      </c>
      <c r="E53" s="36" t="s">
        <v>89</v>
      </c>
      <c r="F53" s="18">
        <f t="shared" ref="F53:T53" si="39">SUM(F54:F56)</f>
        <v>3160</v>
      </c>
      <c r="G53" s="18">
        <f t="shared" si="39"/>
        <v>4490</v>
      </c>
      <c r="H53" s="18">
        <f t="shared" si="39"/>
        <v>6590</v>
      </c>
      <c r="I53" s="31">
        <f t="shared" si="3"/>
        <v>6952.9999999999991</v>
      </c>
      <c r="J53" s="32">
        <f t="shared" ref="J53:R53" si="40">SUM(J54:J56)</f>
        <v>5099.16</v>
      </c>
      <c r="K53" s="32">
        <f t="shared" si="40"/>
        <v>272.62</v>
      </c>
      <c r="L53" s="32">
        <f t="shared" si="40"/>
        <v>223.44</v>
      </c>
      <c r="M53" s="32">
        <f t="shared" si="40"/>
        <v>253.41</v>
      </c>
      <c r="N53" s="32">
        <f t="shared" si="40"/>
        <v>205.42</v>
      </c>
      <c r="O53" s="32">
        <f t="shared" si="40"/>
        <v>194.94</v>
      </c>
      <c r="P53" s="32">
        <f t="shared" si="40"/>
        <v>220.68</v>
      </c>
      <c r="Q53" s="32">
        <f t="shared" si="40"/>
        <v>234.64</v>
      </c>
      <c r="R53" s="32">
        <f t="shared" si="40"/>
        <v>248.69</v>
      </c>
      <c r="S53" s="18">
        <f t="shared" si="39"/>
        <v>5700</v>
      </c>
      <c r="T53" s="18">
        <f t="shared" si="39"/>
        <v>5700</v>
      </c>
    </row>
    <row r="54" spans="1:20" ht="21.75" x14ac:dyDescent="0.65">
      <c r="A54" s="35"/>
      <c r="B54" s="30">
        <v>751</v>
      </c>
      <c r="C54" s="30"/>
      <c r="D54" s="10" t="s">
        <v>110</v>
      </c>
      <c r="E54" s="7" t="s">
        <v>370</v>
      </c>
      <c r="F54" s="6">
        <v>3160</v>
      </c>
      <c r="G54" s="6">
        <v>4490</v>
      </c>
      <c r="H54" s="6">
        <v>6590</v>
      </c>
      <c r="I54" s="31">
        <f t="shared" si="3"/>
        <v>6952.9999999999991</v>
      </c>
      <c r="J54" s="33">
        <v>5099.16</v>
      </c>
      <c r="K54" s="33">
        <v>272.62</v>
      </c>
      <c r="L54" s="33">
        <v>223.44</v>
      </c>
      <c r="M54" s="33">
        <v>253.41</v>
      </c>
      <c r="N54" s="33">
        <v>205.42</v>
      </c>
      <c r="O54" s="33">
        <v>194.94</v>
      </c>
      <c r="P54" s="33">
        <v>220.68</v>
      </c>
      <c r="Q54" s="33">
        <v>234.64</v>
      </c>
      <c r="R54" s="33">
        <v>248.69</v>
      </c>
      <c r="S54" s="6">
        <v>5700</v>
      </c>
      <c r="T54" s="6">
        <v>5700</v>
      </c>
    </row>
    <row r="55" spans="1:20" ht="21.75" x14ac:dyDescent="0.65">
      <c r="A55" s="35"/>
      <c r="B55" s="30">
        <v>752</v>
      </c>
      <c r="C55" s="30"/>
      <c r="D55" s="10" t="s">
        <v>119</v>
      </c>
      <c r="E55" s="7" t="s">
        <v>93</v>
      </c>
      <c r="F55" s="6"/>
      <c r="G55" s="6"/>
      <c r="H55" s="6"/>
      <c r="I55" s="31">
        <f t="shared" si="3"/>
        <v>0</v>
      </c>
      <c r="J55" s="33"/>
      <c r="K55" s="33"/>
      <c r="L55" s="33"/>
      <c r="M55" s="33"/>
      <c r="N55" s="33"/>
      <c r="O55" s="33"/>
      <c r="P55" s="33"/>
      <c r="Q55" s="33"/>
      <c r="R55" s="33"/>
      <c r="S55" s="6"/>
      <c r="T55" s="6"/>
    </row>
    <row r="56" spans="1:20" ht="21.75" x14ac:dyDescent="0.65">
      <c r="A56" s="35"/>
      <c r="B56" s="30">
        <v>758</v>
      </c>
      <c r="C56" s="30"/>
      <c r="D56" s="10" t="s">
        <v>42</v>
      </c>
      <c r="E56" s="7" t="s">
        <v>92</v>
      </c>
      <c r="F56" s="6"/>
      <c r="G56" s="6"/>
      <c r="H56" s="6"/>
      <c r="I56" s="31">
        <f t="shared" si="3"/>
        <v>0</v>
      </c>
      <c r="J56" s="33"/>
      <c r="K56" s="33"/>
      <c r="L56" s="33"/>
      <c r="M56" s="33"/>
      <c r="N56" s="33"/>
      <c r="O56" s="33"/>
      <c r="P56" s="33"/>
      <c r="Q56" s="33"/>
      <c r="R56" s="33"/>
      <c r="S56" s="6"/>
      <c r="T56" s="6"/>
    </row>
    <row r="57" spans="1:20" s="2" customFormat="1" ht="21.75" x14ac:dyDescent="0.65">
      <c r="A57" s="35">
        <v>77</v>
      </c>
      <c r="B57" s="35"/>
      <c r="C57" s="35"/>
      <c r="D57" s="9" t="s">
        <v>43</v>
      </c>
      <c r="E57" s="36" t="s">
        <v>106</v>
      </c>
      <c r="F57" s="18">
        <f t="shared" ref="F57:T57" si="41">F58</f>
        <v>0</v>
      </c>
      <c r="G57" s="18">
        <f t="shared" si="41"/>
        <v>0</v>
      </c>
      <c r="H57" s="18">
        <f t="shared" si="41"/>
        <v>0</v>
      </c>
      <c r="I57" s="31">
        <f t="shared" si="3"/>
        <v>0</v>
      </c>
      <c r="J57" s="32">
        <f t="shared" ref="J57:R57" si="42">J58</f>
        <v>0</v>
      </c>
      <c r="K57" s="32">
        <f t="shared" si="42"/>
        <v>0</v>
      </c>
      <c r="L57" s="32">
        <f t="shared" si="42"/>
        <v>0</v>
      </c>
      <c r="M57" s="32">
        <f t="shared" si="42"/>
        <v>0</v>
      </c>
      <c r="N57" s="32">
        <f t="shared" si="42"/>
        <v>0</v>
      </c>
      <c r="O57" s="32">
        <f t="shared" si="42"/>
        <v>0</v>
      </c>
      <c r="P57" s="32">
        <f t="shared" si="42"/>
        <v>0</v>
      </c>
      <c r="Q57" s="32">
        <f t="shared" si="42"/>
        <v>0</v>
      </c>
      <c r="R57" s="32">
        <f t="shared" si="42"/>
        <v>0</v>
      </c>
      <c r="S57" s="18">
        <f t="shared" si="41"/>
        <v>0</v>
      </c>
      <c r="T57" s="18">
        <f t="shared" si="41"/>
        <v>0</v>
      </c>
    </row>
    <row r="58" spans="1:20" ht="21.75" x14ac:dyDescent="0.65">
      <c r="A58" s="35"/>
      <c r="B58" s="30">
        <v>775</v>
      </c>
      <c r="C58" s="30"/>
      <c r="D58" s="10" t="s">
        <v>44</v>
      </c>
      <c r="E58" s="7" t="s">
        <v>108</v>
      </c>
      <c r="F58" s="6"/>
      <c r="G58" s="6"/>
      <c r="H58" s="6"/>
      <c r="I58" s="31">
        <f t="shared" si="3"/>
        <v>0</v>
      </c>
      <c r="J58" s="33"/>
      <c r="K58" s="33"/>
      <c r="L58" s="33"/>
      <c r="M58" s="33"/>
      <c r="N58" s="33"/>
      <c r="O58" s="33"/>
      <c r="P58" s="33"/>
      <c r="Q58" s="33"/>
      <c r="R58" s="33"/>
      <c r="S58" s="6"/>
      <c r="T58" s="6"/>
    </row>
    <row r="59" spans="1:20" s="2" customFormat="1" ht="21.75" x14ac:dyDescent="0.65">
      <c r="A59" s="64" t="s">
        <v>45</v>
      </c>
      <c r="B59" s="64"/>
      <c r="C59" s="64"/>
      <c r="D59" s="64"/>
      <c r="E59" s="36" t="s">
        <v>97</v>
      </c>
      <c r="F59" s="18">
        <f t="shared" ref="F59:T59" si="43">F60</f>
        <v>0</v>
      </c>
      <c r="G59" s="18">
        <f t="shared" si="43"/>
        <v>0</v>
      </c>
      <c r="H59" s="18">
        <f t="shared" si="43"/>
        <v>0</v>
      </c>
      <c r="I59" s="31">
        <f t="shared" si="3"/>
        <v>0</v>
      </c>
      <c r="J59" s="32">
        <f t="shared" ref="J59:R59" si="44">J60</f>
        <v>0</v>
      </c>
      <c r="K59" s="32">
        <f t="shared" si="44"/>
        <v>0</v>
      </c>
      <c r="L59" s="32">
        <f t="shared" si="44"/>
        <v>0</v>
      </c>
      <c r="M59" s="32">
        <f t="shared" si="44"/>
        <v>0</v>
      </c>
      <c r="N59" s="32">
        <f t="shared" si="44"/>
        <v>0</v>
      </c>
      <c r="O59" s="32">
        <f t="shared" si="44"/>
        <v>0</v>
      </c>
      <c r="P59" s="32">
        <f t="shared" si="44"/>
        <v>0</v>
      </c>
      <c r="Q59" s="32">
        <f t="shared" si="44"/>
        <v>0</v>
      </c>
      <c r="R59" s="32">
        <f t="shared" si="44"/>
        <v>0</v>
      </c>
      <c r="S59" s="18">
        <f t="shared" si="43"/>
        <v>0</v>
      </c>
      <c r="T59" s="18">
        <f t="shared" si="43"/>
        <v>0</v>
      </c>
    </row>
    <row r="60" spans="1:20" s="2" customFormat="1" ht="21.75" x14ac:dyDescent="0.65">
      <c r="A60" s="64" t="s">
        <v>46</v>
      </c>
      <c r="B60" s="64"/>
      <c r="C60" s="64"/>
      <c r="D60" s="64"/>
      <c r="E60" s="36" t="s">
        <v>105</v>
      </c>
      <c r="F60" s="18">
        <f t="shared" ref="F60:T60" si="45">F61+F63</f>
        <v>0</v>
      </c>
      <c r="G60" s="18">
        <f t="shared" si="45"/>
        <v>0</v>
      </c>
      <c r="H60" s="18">
        <f t="shared" si="45"/>
        <v>0</v>
      </c>
      <c r="I60" s="31">
        <f t="shared" si="3"/>
        <v>0</v>
      </c>
      <c r="J60" s="32">
        <f t="shared" ref="J60:R60" si="46">J61+J63</f>
        <v>0</v>
      </c>
      <c r="K60" s="32">
        <f t="shared" si="46"/>
        <v>0</v>
      </c>
      <c r="L60" s="32">
        <f t="shared" si="46"/>
        <v>0</v>
      </c>
      <c r="M60" s="32">
        <f t="shared" si="46"/>
        <v>0</v>
      </c>
      <c r="N60" s="32">
        <f t="shared" si="46"/>
        <v>0</v>
      </c>
      <c r="O60" s="32">
        <f t="shared" si="46"/>
        <v>0</v>
      </c>
      <c r="P60" s="32">
        <f t="shared" si="46"/>
        <v>0</v>
      </c>
      <c r="Q60" s="32">
        <f t="shared" si="46"/>
        <v>0</v>
      </c>
      <c r="R60" s="32">
        <f t="shared" si="46"/>
        <v>0</v>
      </c>
      <c r="S60" s="18">
        <f t="shared" si="45"/>
        <v>0</v>
      </c>
      <c r="T60" s="18">
        <f t="shared" si="45"/>
        <v>0</v>
      </c>
    </row>
    <row r="61" spans="1:20" s="2" customFormat="1" ht="21.75" x14ac:dyDescent="0.65">
      <c r="A61" s="35">
        <v>77</v>
      </c>
      <c r="B61" s="35"/>
      <c r="C61" s="35"/>
      <c r="D61" s="9" t="s">
        <v>43</v>
      </c>
      <c r="E61" s="36" t="s">
        <v>106</v>
      </c>
      <c r="F61" s="18">
        <f t="shared" ref="F61:T61" si="47">F62</f>
        <v>0</v>
      </c>
      <c r="G61" s="18">
        <f t="shared" si="47"/>
        <v>0</v>
      </c>
      <c r="H61" s="18">
        <f t="shared" si="47"/>
        <v>0</v>
      </c>
      <c r="I61" s="31">
        <f t="shared" si="3"/>
        <v>0</v>
      </c>
      <c r="J61" s="32">
        <f t="shared" ref="J61:R61" si="48">J62</f>
        <v>0</v>
      </c>
      <c r="K61" s="32">
        <f t="shared" si="48"/>
        <v>0</v>
      </c>
      <c r="L61" s="32">
        <f t="shared" si="48"/>
        <v>0</v>
      </c>
      <c r="M61" s="32">
        <f t="shared" si="48"/>
        <v>0</v>
      </c>
      <c r="N61" s="32">
        <f t="shared" si="48"/>
        <v>0</v>
      </c>
      <c r="O61" s="32">
        <f t="shared" si="48"/>
        <v>0</v>
      </c>
      <c r="P61" s="32">
        <f t="shared" si="48"/>
        <v>0</v>
      </c>
      <c r="Q61" s="32">
        <f t="shared" si="48"/>
        <v>0</v>
      </c>
      <c r="R61" s="32">
        <f t="shared" si="48"/>
        <v>0</v>
      </c>
      <c r="S61" s="18">
        <f t="shared" si="47"/>
        <v>0</v>
      </c>
      <c r="T61" s="18">
        <f t="shared" si="47"/>
        <v>0</v>
      </c>
    </row>
    <row r="62" spans="1:20" ht="21.75" x14ac:dyDescent="0.65">
      <c r="A62" s="35"/>
      <c r="B62" s="30">
        <v>773</v>
      </c>
      <c r="C62" s="30"/>
      <c r="D62" s="10" t="s">
        <v>47</v>
      </c>
      <c r="E62" s="7" t="s">
        <v>371</v>
      </c>
      <c r="F62" s="6"/>
      <c r="G62" s="6"/>
      <c r="H62" s="6"/>
      <c r="I62" s="31">
        <f t="shared" si="3"/>
        <v>0</v>
      </c>
      <c r="J62" s="33"/>
      <c r="K62" s="33"/>
      <c r="L62" s="33"/>
      <c r="M62" s="33"/>
      <c r="N62" s="33"/>
      <c r="O62" s="33"/>
      <c r="P62" s="33"/>
      <c r="Q62" s="33"/>
      <c r="R62" s="33"/>
      <c r="S62" s="6"/>
      <c r="T62" s="6"/>
    </row>
    <row r="63" spans="1:20" s="2" customFormat="1" ht="21.75" x14ac:dyDescent="0.65">
      <c r="A63" s="35">
        <v>78</v>
      </c>
      <c r="B63" s="35"/>
      <c r="C63" s="35"/>
      <c r="D63" s="9" t="s">
        <v>48</v>
      </c>
      <c r="E63" s="36" t="s">
        <v>372</v>
      </c>
      <c r="F63" s="18"/>
      <c r="G63" s="18"/>
      <c r="H63" s="18"/>
      <c r="I63" s="31">
        <f t="shared" si="3"/>
        <v>0</v>
      </c>
      <c r="J63" s="32"/>
      <c r="K63" s="32"/>
      <c r="L63" s="32"/>
      <c r="M63" s="32"/>
      <c r="N63" s="32"/>
      <c r="O63" s="32"/>
      <c r="P63" s="32"/>
      <c r="Q63" s="32"/>
      <c r="R63" s="32"/>
      <c r="S63" s="18"/>
      <c r="T63" s="18"/>
    </row>
    <row r="64" spans="1:20" s="2" customFormat="1" ht="21.75" x14ac:dyDescent="0.65">
      <c r="A64" s="65" t="s">
        <v>112</v>
      </c>
      <c r="B64" s="65"/>
      <c r="C64" s="65"/>
      <c r="D64" s="65"/>
      <c r="E64" s="20" t="s">
        <v>90</v>
      </c>
      <c r="F64" s="18">
        <f t="shared" ref="F64:T64" si="49">F65+F71</f>
        <v>0</v>
      </c>
      <c r="G64" s="18">
        <f t="shared" si="49"/>
        <v>0</v>
      </c>
      <c r="H64" s="18">
        <f t="shared" si="49"/>
        <v>0</v>
      </c>
      <c r="I64" s="31">
        <f t="shared" si="3"/>
        <v>0</v>
      </c>
      <c r="J64" s="32">
        <f t="shared" ref="J64:R64" si="50">J65+J71</f>
        <v>0</v>
      </c>
      <c r="K64" s="32">
        <f t="shared" si="50"/>
        <v>0</v>
      </c>
      <c r="L64" s="32">
        <f t="shared" si="50"/>
        <v>0</v>
      </c>
      <c r="M64" s="32">
        <f t="shared" si="50"/>
        <v>0</v>
      </c>
      <c r="N64" s="32">
        <f t="shared" si="50"/>
        <v>0</v>
      </c>
      <c r="O64" s="32">
        <f t="shared" si="50"/>
        <v>0</v>
      </c>
      <c r="P64" s="32">
        <f t="shared" si="50"/>
        <v>0</v>
      </c>
      <c r="Q64" s="32">
        <f t="shared" si="50"/>
        <v>0</v>
      </c>
      <c r="R64" s="32">
        <f t="shared" si="50"/>
        <v>0</v>
      </c>
      <c r="S64" s="18">
        <f t="shared" si="49"/>
        <v>0</v>
      </c>
      <c r="T64" s="18">
        <f t="shared" si="49"/>
        <v>0</v>
      </c>
    </row>
    <row r="65" spans="1:20" s="2" customFormat="1" ht="21.75" x14ac:dyDescent="0.65">
      <c r="A65" s="65" t="s">
        <v>5</v>
      </c>
      <c r="B65" s="65"/>
      <c r="C65" s="65"/>
      <c r="D65" s="65"/>
      <c r="E65" s="20" t="s">
        <v>57</v>
      </c>
      <c r="F65" s="18">
        <f t="shared" ref="F65:T65" si="51">F66+F69</f>
        <v>0</v>
      </c>
      <c r="G65" s="18">
        <f t="shared" si="51"/>
        <v>0</v>
      </c>
      <c r="H65" s="18">
        <f t="shared" si="51"/>
        <v>0</v>
      </c>
      <c r="I65" s="31">
        <f t="shared" si="3"/>
        <v>0</v>
      </c>
      <c r="J65" s="32">
        <f t="shared" ref="J65:R65" si="52">J66+J69</f>
        <v>0</v>
      </c>
      <c r="K65" s="32">
        <f t="shared" si="52"/>
        <v>0</v>
      </c>
      <c r="L65" s="32">
        <f t="shared" si="52"/>
        <v>0</v>
      </c>
      <c r="M65" s="32">
        <f t="shared" si="52"/>
        <v>0</v>
      </c>
      <c r="N65" s="32">
        <f t="shared" si="52"/>
        <v>0</v>
      </c>
      <c r="O65" s="32">
        <f t="shared" si="52"/>
        <v>0</v>
      </c>
      <c r="P65" s="32">
        <f t="shared" si="52"/>
        <v>0</v>
      </c>
      <c r="Q65" s="32">
        <f t="shared" si="52"/>
        <v>0</v>
      </c>
      <c r="R65" s="32">
        <f t="shared" si="52"/>
        <v>0</v>
      </c>
      <c r="S65" s="18">
        <f t="shared" si="51"/>
        <v>0</v>
      </c>
      <c r="T65" s="18">
        <f t="shared" si="51"/>
        <v>0</v>
      </c>
    </row>
    <row r="66" spans="1:20" s="2" customFormat="1" ht="21.75" x14ac:dyDescent="0.65">
      <c r="A66" s="65" t="s">
        <v>49</v>
      </c>
      <c r="B66" s="65"/>
      <c r="C66" s="65"/>
      <c r="D66" s="65"/>
      <c r="E66" s="20" t="s">
        <v>91</v>
      </c>
      <c r="F66" s="18">
        <f t="shared" ref="F66:T67" si="53">F67</f>
        <v>0</v>
      </c>
      <c r="G66" s="18">
        <f t="shared" si="53"/>
        <v>0</v>
      </c>
      <c r="H66" s="18">
        <f t="shared" si="53"/>
        <v>0</v>
      </c>
      <c r="I66" s="31">
        <f t="shared" si="3"/>
        <v>0</v>
      </c>
      <c r="J66" s="32">
        <f t="shared" ref="J66:R67" si="54">J67</f>
        <v>0</v>
      </c>
      <c r="K66" s="32">
        <f t="shared" si="54"/>
        <v>0</v>
      </c>
      <c r="L66" s="32">
        <f t="shared" si="54"/>
        <v>0</v>
      </c>
      <c r="M66" s="32">
        <f t="shared" si="54"/>
        <v>0</v>
      </c>
      <c r="N66" s="32">
        <f t="shared" si="54"/>
        <v>0</v>
      </c>
      <c r="O66" s="32">
        <f t="shared" si="54"/>
        <v>0</v>
      </c>
      <c r="P66" s="32">
        <f t="shared" si="54"/>
        <v>0</v>
      </c>
      <c r="Q66" s="32">
        <f t="shared" si="54"/>
        <v>0</v>
      </c>
      <c r="R66" s="32">
        <f t="shared" si="54"/>
        <v>0</v>
      </c>
      <c r="S66" s="18">
        <f t="shared" si="53"/>
        <v>0</v>
      </c>
      <c r="T66" s="18">
        <f t="shared" si="53"/>
        <v>0</v>
      </c>
    </row>
    <row r="67" spans="1:20" s="2" customFormat="1" ht="21.75" x14ac:dyDescent="0.65">
      <c r="A67" s="13">
        <v>13</v>
      </c>
      <c r="B67" s="13"/>
      <c r="C67" s="13"/>
      <c r="D67" s="9" t="s">
        <v>94</v>
      </c>
      <c r="E67" s="20" t="s">
        <v>109</v>
      </c>
      <c r="F67" s="18">
        <f t="shared" si="53"/>
        <v>0</v>
      </c>
      <c r="G67" s="18">
        <f t="shared" si="53"/>
        <v>0</v>
      </c>
      <c r="H67" s="18">
        <f t="shared" si="53"/>
        <v>0</v>
      </c>
      <c r="I67" s="31">
        <f t="shared" si="3"/>
        <v>0</v>
      </c>
      <c r="J67" s="32">
        <f t="shared" si="54"/>
        <v>0</v>
      </c>
      <c r="K67" s="32">
        <f t="shared" si="54"/>
        <v>0</v>
      </c>
      <c r="L67" s="32">
        <f t="shared" si="54"/>
        <v>0</v>
      </c>
      <c r="M67" s="32">
        <f t="shared" si="54"/>
        <v>0</v>
      </c>
      <c r="N67" s="32">
        <f t="shared" si="54"/>
        <v>0</v>
      </c>
      <c r="O67" s="32">
        <f t="shared" si="54"/>
        <v>0</v>
      </c>
      <c r="P67" s="32">
        <f t="shared" si="54"/>
        <v>0</v>
      </c>
      <c r="Q67" s="32">
        <f t="shared" si="54"/>
        <v>0</v>
      </c>
      <c r="R67" s="32">
        <f t="shared" si="54"/>
        <v>0</v>
      </c>
      <c r="S67" s="18">
        <f t="shared" si="53"/>
        <v>0</v>
      </c>
      <c r="T67" s="18">
        <f t="shared" si="53"/>
        <v>0</v>
      </c>
    </row>
    <row r="68" spans="1:20" ht="21.75" x14ac:dyDescent="0.65">
      <c r="A68" s="13"/>
      <c r="B68" s="14">
        <v>131</v>
      </c>
      <c r="C68" s="14"/>
      <c r="D68" s="10" t="s">
        <v>95</v>
      </c>
      <c r="E68" s="5" t="s">
        <v>107</v>
      </c>
      <c r="F68" s="6"/>
      <c r="G68" s="6"/>
      <c r="H68" s="6"/>
      <c r="I68" s="31">
        <f t="shared" si="3"/>
        <v>0</v>
      </c>
      <c r="J68" s="33"/>
      <c r="K68" s="33"/>
      <c r="L68" s="33"/>
      <c r="M68" s="33"/>
      <c r="N68" s="33"/>
      <c r="O68" s="33"/>
      <c r="P68" s="33"/>
      <c r="Q68" s="33"/>
      <c r="R68" s="33"/>
      <c r="S68" s="6"/>
      <c r="T68" s="6"/>
    </row>
    <row r="69" spans="1:20" s="2" customFormat="1" ht="21.75" x14ac:dyDescent="0.65">
      <c r="A69" s="65" t="s">
        <v>50</v>
      </c>
      <c r="B69" s="65"/>
      <c r="C69" s="65"/>
      <c r="D69" s="65"/>
      <c r="E69" s="20" t="s">
        <v>104</v>
      </c>
      <c r="F69" s="18">
        <f t="shared" ref="F69:T69" si="55">F70</f>
        <v>0</v>
      </c>
      <c r="G69" s="18">
        <f t="shared" si="55"/>
        <v>0</v>
      </c>
      <c r="H69" s="18">
        <f t="shared" si="55"/>
        <v>0</v>
      </c>
      <c r="I69" s="31">
        <f t="shared" si="3"/>
        <v>0</v>
      </c>
      <c r="J69" s="32">
        <f t="shared" ref="J69:R69" si="56">J70</f>
        <v>0</v>
      </c>
      <c r="K69" s="32">
        <f t="shared" si="56"/>
        <v>0</v>
      </c>
      <c r="L69" s="32">
        <f t="shared" si="56"/>
        <v>0</v>
      </c>
      <c r="M69" s="32">
        <f t="shared" si="56"/>
        <v>0</v>
      </c>
      <c r="N69" s="32">
        <f t="shared" si="56"/>
        <v>0</v>
      </c>
      <c r="O69" s="32">
        <f t="shared" si="56"/>
        <v>0</v>
      </c>
      <c r="P69" s="32">
        <f t="shared" si="56"/>
        <v>0</v>
      </c>
      <c r="Q69" s="32">
        <f t="shared" si="56"/>
        <v>0</v>
      </c>
      <c r="R69" s="32">
        <f t="shared" si="56"/>
        <v>0</v>
      </c>
      <c r="S69" s="18">
        <f t="shared" si="55"/>
        <v>0</v>
      </c>
      <c r="T69" s="18">
        <f t="shared" si="55"/>
        <v>0</v>
      </c>
    </row>
    <row r="70" spans="1:20" ht="21.75" x14ac:dyDescent="0.65">
      <c r="A70" s="12"/>
      <c r="B70" s="12"/>
      <c r="C70" s="12"/>
      <c r="D70" s="11" t="s">
        <v>96</v>
      </c>
      <c r="E70" s="5" t="s">
        <v>96</v>
      </c>
      <c r="F70" s="6"/>
      <c r="G70" s="6"/>
      <c r="H70" s="6"/>
      <c r="I70" s="31">
        <f t="shared" si="3"/>
        <v>0</v>
      </c>
      <c r="J70" s="33"/>
      <c r="K70" s="33"/>
      <c r="L70" s="33"/>
      <c r="M70" s="33"/>
      <c r="N70" s="33"/>
      <c r="O70" s="33"/>
      <c r="P70" s="33"/>
      <c r="Q70" s="33"/>
      <c r="R70" s="33"/>
      <c r="S70" s="6"/>
      <c r="T70" s="6"/>
    </row>
    <row r="71" spans="1:20" s="2" customFormat="1" ht="21.75" x14ac:dyDescent="0.65">
      <c r="A71" s="65" t="s">
        <v>45</v>
      </c>
      <c r="B71" s="65"/>
      <c r="C71" s="65"/>
      <c r="D71" s="65"/>
      <c r="E71" s="20" t="s">
        <v>97</v>
      </c>
      <c r="F71" s="18">
        <f t="shared" ref="F71:T71" si="57">F72</f>
        <v>0</v>
      </c>
      <c r="G71" s="18">
        <f t="shared" si="57"/>
        <v>0</v>
      </c>
      <c r="H71" s="18">
        <f t="shared" si="57"/>
        <v>0</v>
      </c>
      <c r="I71" s="31">
        <f t="shared" si="3"/>
        <v>0</v>
      </c>
      <c r="J71" s="32">
        <f t="shared" ref="J71:R71" si="58">J72</f>
        <v>0</v>
      </c>
      <c r="K71" s="32">
        <f t="shared" si="58"/>
        <v>0</v>
      </c>
      <c r="L71" s="32">
        <f t="shared" si="58"/>
        <v>0</v>
      </c>
      <c r="M71" s="32">
        <f t="shared" si="58"/>
        <v>0</v>
      </c>
      <c r="N71" s="32">
        <f t="shared" si="58"/>
        <v>0</v>
      </c>
      <c r="O71" s="32">
        <f t="shared" si="58"/>
        <v>0</v>
      </c>
      <c r="P71" s="32">
        <f t="shared" si="58"/>
        <v>0</v>
      </c>
      <c r="Q71" s="32">
        <f t="shared" si="58"/>
        <v>0</v>
      </c>
      <c r="R71" s="32">
        <f t="shared" si="58"/>
        <v>0</v>
      </c>
      <c r="S71" s="18">
        <f t="shared" si="57"/>
        <v>0</v>
      </c>
      <c r="T71" s="18">
        <f t="shared" si="57"/>
        <v>0</v>
      </c>
    </row>
    <row r="72" spans="1:20" s="2" customFormat="1" ht="21.75" x14ac:dyDescent="0.65">
      <c r="A72" s="65" t="s">
        <v>46</v>
      </c>
      <c r="B72" s="65"/>
      <c r="C72" s="65"/>
      <c r="D72" s="65"/>
      <c r="E72" s="20" t="s">
        <v>105</v>
      </c>
      <c r="F72" s="18"/>
      <c r="G72" s="18"/>
      <c r="H72" s="18"/>
      <c r="I72" s="31">
        <f t="shared" ref="I72" si="59">SUM(J72:R72)</f>
        <v>0</v>
      </c>
      <c r="J72" s="32"/>
      <c r="K72" s="32"/>
      <c r="L72" s="32"/>
      <c r="M72" s="32"/>
      <c r="N72" s="32"/>
      <c r="O72" s="32"/>
      <c r="P72" s="32"/>
      <c r="Q72" s="32"/>
      <c r="R72" s="32"/>
      <c r="S72" s="18"/>
      <c r="T72" s="18"/>
    </row>
  </sheetData>
  <mergeCells count="13">
    <mergeCell ref="A72:D72"/>
    <mergeCell ref="A60:D60"/>
    <mergeCell ref="A64:D64"/>
    <mergeCell ref="A65:D65"/>
    <mergeCell ref="A66:D66"/>
    <mergeCell ref="A69:D69"/>
    <mergeCell ref="A71:D71"/>
    <mergeCell ref="A59:D59"/>
    <mergeCell ref="A7:D7"/>
    <mergeCell ref="A8:D8"/>
    <mergeCell ref="A9:D9"/>
    <mergeCell ref="A10:D10"/>
    <mergeCell ref="A28:D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TOC</vt:lpstr>
      <vt:lpstr>00.Pro_Rev</vt:lpstr>
      <vt:lpstr>02.PP_Rev</vt:lpstr>
      <vt:lpstr>03.KD_Rev</vt:lpstr>
      <vt:lpstr>04.KC_Rev</vt:lpstr>
      <vt:lpstr>05.BT_Rev</vt:lpstr>
      <vt:lpstr>06.PV_Rev</vt:lpstr>
      <vt:lpstr>07.SR_Rev</vt:lpstr>
      <vt:lpstr>08.KT_Rev</vt:lpstr>
      <vt:lpstr>09.TK_Rev</vt:lpstr>
      <vt:lpstr>10.SV_Rev</vt:lpstr>
      <vt:lpstr>11.PS_Rev</vt:lpstr>
      <vt:lpstr>12.KCh_Rev</vt:lpstr>
      <vt:lpstr>13.KS_Rev</vt:lpstr>
      <vt:lpstr>14.KP_Rev</vt:lpstr>
      <vt:lpstr>15.PSH_Rev</vt:lpstr>
      <vt:lpstr>16.KK_Rev</vt:lpstr>
      <vt:lpstr>17.PVH_Rev</vt:lpstr>
      <vt:lpstr>18.KT_Rev</vt:lpstr>
      <vt:lpstr>19.RT_Rev</vt:lpstr>
      <vt:lpstr>20.MD_Rev</vt:lpstr>
      <vt:lpstr>21.BM_Rev</vt:lpstr>
      <vt:lpstr>22.ST_Rev</vt:lpstr>
      <vt:lpstr>23.KE_Rev</vt:lpstr>
      <vt:lpstr>24.PL_Rev</vt:lpstr>
      <vt:lpstr>25.OM_Rev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2015-11-04T07:09:29Z</dcterms:created>
  <dcterms:modified xsi:type="dcterms:W3CDTF">2015-12-09T11:14:59Z</dcterms:modified>
</cp:coreProperties>
</file>